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7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<sst xmlns="http://schemas.openxmlformats.org/spreadsheetml/2006/main" count="178" uniqueCount="115">
  <si>
    <t>Projekta iesniegšanas 
datums</t>
  </si>
  <si>
    <t>Piezīmes</t>
  </si>
  <si>
    <t>Vērtējums punktos</t>
  </si>
  <si>
    <t>Kultūras pieminekļa adrese</t>
  </si>
  <si>
    <t xml:space="preserve">Darbu veids </t>
  </si>
  <si>
    <t>Dzīvokļu īpašnieku kopība</t>
  </si>
  <si>
    <t>Iesniedzēja pārstāvis</t>
  </si>
  <si>
    <t>Nr.</t>
  </si>
  <si>
    <t>Projekta iesniedzējs</t>
  </si>
  <si>
    <t>Stella Gluhovska</t>
  </si>
  <si>
    <t>dokumentācija, būvdetaļas kopā:</t>
  </si>
  <si>
    <t>būvdarbi kopā:</t>
  </si>
  <si>
    <t>Projektu pieteikumi kopā:</t>
  </si>
  <si>
    <t>Būvdarbi ar PVN</t>
  </si>
  <si>
    <t>Būvdarbi bez PVN</t>
  </si>
  <si>
    <t>Autoratlīdzība ar PVN</t>
  </si>
  <si>
    <t>Autoratlīdzība bez PVN</t>
  </si>
  <si>
    <t>Atbalsta %</t>
  </si>
  <si>
    <t>Līdzfinansējums būvadarbiem (max20000)</t>
  </si>
  <si>
    <t>Līdzfinansējums autoratlīdzībai (max2000)</t>
  </si>
  <si>
    <t>Kopējais līdzfinasējums</t>
  </si>
  <si>
    <t>Būvuzraudzības izmaksas (ar PVN)</t>
  </si>
  <si>
    <t>Būvuzraudzības %</t>
  </si>
  <si>
    <t>Kopā (līdzfinasējums + būvuzraudzība)</t>
  </si>
  <si>
    <t>0</t>
  </si>
  <si>
    <t>K.Valdemāra iela 16</t>
  </si>
  <si>
    <t>Bāriņu iela 20</t>
  </si>
  <si>
    <t>bez PVN</t>
  </si>
  <si>
    <t>Iesniegtā projekta kopējās izmaksas, 
EUR (ar PVN)</t>
  </si>
  <si>
    <t>Iesniegtā projekta kopējās izmaksas, 
EUR (ar vai bezPVN)</t>
  </si>
  <si>
    <t>Ēkas fasādes un jumta restaurācijas 1.kārta</t>
  </si>
  <si>
    <t>Liudmila Kukleva</t>
  </si>
  <si>
    <t>Kūrmājas prospekts 19</t>
  </si>
  <si>
    <t>SIA "BRUINO"</t>
  </si>
  <si>
    <t>Vites iela 13</t>
  </si>
  <si>
    <t>nav PVN maksātājs</t>
  </si>
  <si>
    <t>10.03.2022.</t>
  </si>
  <si>
    <t>Ronalds Griškēvičs</t>
  </si>
  <si>
    <t>Republikas iela 25</t>
  </si>
  <si>
    <t>Fasādes AMI un atjaunošanas dokumentācijas izstrāde</t>
  </si>
  <si>
    <t>12.04.2022.</t>
  </si>
  <si>
    <t>Reinis Grīnbergs</t>
  </si>
  <si>
    <t>Dzīvokļa ārdurvju restaurācija</t>
  </si>
  <si>
    <t>Palmu iela 6</t>
  </si>
  <si>
    <t>20.04.2022.</t>
  </si>
  <si>
    <t>Līga Kandevica-Puļķe</t>
  </si>
  <si>
    <t>Inesa Kaseviča</t>
  </si>
  <si>
    <t>Šaurā iela 10</t>
  </si>
  <si>
    <t>SIA "LNA"</t>
  </si>
  <si>
    <t>Dzintaru iela 12</t>
  </si>
  <si>
    <t>Būvprojekta izstrāde</t>
  </si>
  <si>
    <t>Bāriņu iela 24</t>
  </si>
  <si>
    <t>SIA "Liepājas restaurācijas centrs"</t>
  </si>
  <si>
    <t>Esošās ēkas demontāžas un jaunas ēkas būvniecības būvprojekta izstrāde</t>
  </si>
  <si>
    <t>Graudu iela 34</t>
  </si>
  <si>
    <t>Divu logu restaurācija</t>
  </si>
  <si>
    <t>SIA "Kurzemes koki"</t>
  </si>
  <si>
    <t>07.04.2022.</t>
  </si>
  <si>
    <t>DZĪB "K.Valdemāra 16"</t>
  </si>
  <si>
    <t>14.04.2022.</t>
  </si>
  <si>
    <t>SIA "Liepājas namu apsaimniekotājs"</t>
  </si>
  <si>
    <t>Palmu iela 7</t>
  </si>
  <si>
    <t>19.04.2022.</t>
  </si>
  <si>
    <t>Dzīvokļu īpašnieki</t>
  </si>
  <si>
    <t>DZĪB "Peldu 36"</t>
  </si>
  <si>
    <t>Peldu iela 36</t>
  </si>
  <si>
    <t xml:space="preserve">SIA "Warehouse properties" </t>
  </si>
  <si>
    <t>Zivju iela 2A</t>
  </si>
  <si>
    <t>Jumta restaurācija</t>
  </si>
  <si>
    <t>Biedrība "Ludviķa 9A"</t>
  </si>
  <si>
    <t>Ludviķa iela 9A</t>
  </si>
  <si>
    <t>Jumta seguma restaurācijas 1.kārta, autoruzraudzība</t>
  </si>
  <si>
    <t>Jumta restaurācija, autoruzraudzība</t>
  </si>
  <si>
    <t>Ēkas jumta restaurācija, autoruzraudzība</t>
  </si>
  <si>
    <t>Jelgavas iela 62</t>
  </si>
  <si>
    <t>Sienu krāsojuma atjaunošana 2.kārta</t>
  </si>
  <si>
    <t>Liepājas Lutera ev.lut. draudze</t>
  </si>
  <si>
    <t>SIA "MultiHouse"</t>
  </si>
  <si>
    <t>Uliha iela 49</t>
  </si>
  <si>
    <t>Republikas iela 28</t>
  </si>
  <si>
    <t>Ēkas fasādes un jumta restaurācijas 2.kārta, autoruzraudzība</t>
  </si>
  <si>
    <t>Tatjana Ščerbakova</t>
  </si>
  <si>
    <t>Bāriņu iela 26</t>
  </si>
  <si>
    <t>Ēkas fasāžu un jumta restaurācija, 1., 7.kārta, autoruzraudzība</t>
  </si>
  <si>
    <t>Laura Kozlovska</t>
  </si>
  <si>
    <t>Bāriņu iela 21A</t>
  </si>
  <si>
    <t>Divu analogu logu izgatavošana</t>
  </si>
  <si>
    <t>Ēkas fasāžu restaurācijas 4.kārta</t>
  </si>
  <si>
    <t>Četru analogu logu izgatavošana un 3 logu restaurācija</t>
  </si>
  <si>
    <t>Kūrmājas prospekts 15</t>
  </si>
  <si>
    <t>Ēku AMI, ēku 001 un 002 apvienošanas un ēkas 003 pārbūves projekta izstrāde</t>
  </si>
  <si>
    <t>Ārdurvju restaurācija</t>
  </si>
  <si>
    <t>Ēkas fasāžu un jumta restaurācijas 1.kārta</t>
  </si>
  <si>
    <t>de minimis</t>
  </si>
  <si>
    <t>Projektu iesniegumi pašvaldības līdzfinansējuma saņemšanai 2022.gadā</t>
  </si>
  <si>
    <t>noraidīti (balti)</t>
  </si>
  <si>
    <t>Neatbilst Saistošo noteik. 36.p.</t>
  </si>
  <si>
    <t>Neatbilst Saistošo noteik.17.p.</t>
  </si>
  <si>
    <t>Neatbilst Saistošo noteik.2.,22.p</t>
  </si>
  <si>
    <t>Neatbilst saistošo noteik.11.p.</t>
  </si>
  <si>
    <t>Neatbilst Saistošo noteik.10.4.p.</t>
  </si>
  <si>
    <t>Verandas restaurācijas būvdarbu  1.kārta, autoruzraudzība</t>
  </si>
  <si>
    <t>30.09.2022.</t>
  </si>
  <si>
    <t>Darbu pieņemšana, datums</t>
  </si>
  <si>
    <t>Izmaksātā pašvaldības līdzfinansēj. summa, EUR</t>
  </si>
  <si>
    <t>08.12.2022.</t>
  </si>
  <si>
    <t>22.12.2022.</t>
  </si>
  <si>
    <t>01.11.2022.</t>
  </si>
  <si>
    <t>22.03.2023.</t>
  </si>
  <si>
    <t>Ēkas AMI izstrāde</t>
  </si>
  <si>
    <t>25.04.2023.</t>
  </si>
  <si>
    <t>22.12.2023.</t>
  </si>
  <si>
    <t>27.12.2023.</t>
  </si>
  <si>
    <t>28.12.2023.</t>
  </si>
  <si>
    <t>50000 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</si>
</sst>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.0"/>
    <numFmt numFmtId="183" formatCode="mmm/yyyy"/>
    <numFmt numFmtId="184" formatCode="0.000"/>
    <numFmt numFmtId="185" formatCode="0.00;[Red]0.00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  <numFmt numFmtId="190" formatCode="0.000000"/>
    <numFmt numFmtId="191" formatCode="0.00000"/>
    <numFmt numFmtId="192" formatCode="0.0000"/>
    <numFmt numFmtId="193" formatCode="[$-426]dddd\,\ yyyy\.\ &quot;gada&quot;\ d\.\ mm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sz val="2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6" fillId="0" borderId="0" xfId="0" applyFont="1" applyAlignment="1">
      <alignment horizontal="left" vertical="top"/>
    </xf>
    <xf numFmtId="0" fontId="47" fillId="0" borderId="10" xfId="0" applyFont="1" applyFill="1" applyBorder="1" applyAlignment="1">
      <alignment horizontal="left" vertical="center" wrapText="1"/>
    </xf>
    <xf numFmtId="2" fontId="46" fillId="0" borderId="0" xfId="0" applyNumberFormat="1" applyFont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/>
    </xf>
    <xf numFmtId="14" fontId="46" fillId="33" borderId="10" xfId="0" applyNumberFormat="1" applyFont="1" applyFill="1" applyBorder="1" applyAlignment="1">
      <alignment horizontal="center" vertical="top"/>
    </xf>
    <xf numFmtId="0" fontId="46" fillId="33" borderId="1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vertical="top" wrapText="1"/>
    </xf>
    <xf numFmtId="14" fontId="49" fillId="33" borderId="0" xfId="0" applyNumberFormat="1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2" fontId="50" fillId="33" borderId="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horizontal="left" vertical="center" wrapText="1"/>
    </xf>
    <xf numFmtId="2" fontId="46" fillId="6" borderId="10" xfId="0" applyNumberFormat="1" applyFont="1" applyFill="1" applyBorder="1" applyAlignment="1">
      <alignment horizontal="center" vertical="center" wrapText="1"/>
    </xf>
    <xf numFmtId="14" fontId="49" fillId="6" borderId="10" xfId="0" applyNumberFormat="1" applyFont="1" applyFill="1" applyBorder="1" applyAlignment="1">
      <alignment horizontal="center" vertical="top"/>
    </xf>
    <xf numFmtId="0" fontId="46" fillId="6" borderId="10" xfId="0" applyFont="1" applyFill="1" applyBorder="1" applyAlignment="1">
      <alignment horizontal="left" vertical="top" wrapText="1"/>
    </xf>
    <xf numFmtId="0" fontId="46" fillId="6" borderId="10" xfId="0" applyFont="1" applyFill="1" applyBorder="1" applyAlignment="1">
      <alignment vertical="top" wrapText="1"/>
    </xf>
    <xf numFmtId="14" fontId="49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6" borderId="11" xfId="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left" vertical="center" wrapText="1"/>
    </xf>
    <xf numFmtId="2" fontId="46" fillId="6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right"/>
    </xf>
    <xf numFmtId="2" fontId="51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 horizontal="right" vertical="top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top" wrapText="1"/>
    </xf>
    <xf numFmtId="1" fontId="46" fillId="6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14" fontId="46" fillId="6" borderId="11" xfId="0" applyNumberFormat="1" applyFont="1" applyFill="1" applyBorder="1" applyAlignment="1">
      <alignment horizontal="center" vertical="top"/>
    </xf>
    <xf numFmtId="14" fontId="46" fillId="6" borderId="10" xfId="0" applyNumberFormat="1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left" vertical="top" wrapText="1"/>
    </xf>
    <xf numFmtId="0" fontId="46" fillId="6" borderId="10" xfId="0" applyFont="1" applyFill="1" applyBorder="1" applyAlignment="1">
      <alignment horizontal="left" vertical="center" wrapText="1"/>
    </xf>
    <xf numFmtId="0" fontId="46" fillId="6" borderId="11" xfId="0" applyFont="1" applyFill="1" applyBorder="1" applyAlignment="1">
      <alignment horizontal="center" vertical="top" wrapText="1"/>
    </xf>
    <xf numFmtId="0" fontId="46" fillId="6" borderId="11" xfId="0" applyFont="1" applyFill="1" applyBorder="1" applyAlignment="1">
      <alignment vertical="top" wrapText="1"/>
    </xf>
    <xf numFmtId="14" fontId="49" fillId="3" borderId="10" xfId="0" applyNumberFormat="1" applyFont="1" applyFill="1" applyBorder="1" applyAlignment="1">
      <alignment horizontal="center" vertical="top"/>
    </xf>
    <xf numFmtId="0" fontId="46" fillId="3" borderId="10" xfId="0" applyFont="1" applyFill="1" applyBorder="1" applyAlignment="1">
      <alignment horizontal="left" vertical="top" wrapText="1"/>
    </xf>
    <xf numFmtId="0" fontId="46" fillId="3" borderId="10" xfId="0" applyFont="1" applyFill="1" applyBorder="1" applyAlignment="1">
      <alignment vertical="top" wrapText="1"/>
    </xf>
    <xf numFmtId="2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top" wrapText="1"/>
    </xf>
    <xf numFmtId="0" fontId="49" fillId="3" borderId="10" xfId="0" applyFont="1" applyFill="1" applyBorder="1" applyAlignment="1">
      <alignment horizontal="left" vertical="top" wrapText="1"/>
    </xf>
    <xf numFmtId="2" fontId="46" fillId="6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2" fontId="46" fillId="34" borderId="11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/>
    </xf>
    <xf numFmtId="1" fontId="46" fillId="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left"/>
    </xf>
    <xf numFmtId="2" fontId="46" fillId="34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/>
    </xf>
    <xf numFmtId="2" fontId="46" fillId="36" borderId="11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14" fontId="46" fillId="3" borderId="10" xfId="0" applyNumberFormat="1" applyFont="1" applyFill="1" applyBorder="1" applyAlignment="1">
      <alignment horizontal="center" vertical="top"/>
    </xf>
    <xf numFmtId="0" fontId="49" fillId="3" borderId="10" xfId="0" applyFont="1" applyFill="1" applyBorder="1" applyAlignment="1">
      <alignment horizontal="left" vertical="top" wrapText="1"/>
    </xf>
    <xf numFmtId="0" fontId="46" fillId="36" borderId="0" xfId="0" applyFont="1" applyFill="1" applyAlignment="1">
      <alignment horizontal="left"/>
    </xf>
    <xf numFmtId="0" fontId="46" fillId="23" borderId="0" xfId="0" applyFont="1" applyFill="1" applyAlignment="1">
      <alignment horizontal="left"/>
    </xf>
    <xf numFmtId="0" fontId="46" fillId="3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left" vertical="top" wrapText="1"/>
    </xf>
    <xf numFmtId="14" fontId="49" fillId="33" borderId="10" xfId="0" applyNumberFormat="1" applyFont="1" applyFill="1" applyBorder="1" applyAlignment="1">
      <alignment horizontal="center" vertical="top"/>
    </xf>
    <xf numFmtId="1" fontId="46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center" wrapText="1"/>
    </xf>
    <xf numFmtId="2" fontId="46" fillId="37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top"/>
    </xf>
    <xf numFmtId="0" fontId="46" fillId="37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0" fontId="27" fillId="33" borderId="10" xfId="0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top" wrapText="1"/>
    </xf>
    <xf numFmtId="2" fontId="49" fillId="34" borderId="10" xfId="0" applyNumberFormat="1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center" vertical="center"/>
    </xf>
    <xf numFmtId="49" fontId="49" fillId="3" borderId="10" xfId="0" applyNumberFormat="1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53" fillId="6" borderId="10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 horizontal="lef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PageLayoutView="0" workbookViewId="0" topLeftCell="A18">
      <selection activeCell="D34" sqref="D34"/>
    </sheetView>
  </sheetViews>
  <sheetFormatPr defaultColWidth="8.8515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6.28125" style="4" customWidth="1"/>
    <col min="5" max="5" width="18.7109375" style="1" customWidth="1"/>
    <col min="6" max="6" width="24.57421875" style="9" customWidth="1"/>
    <col min="7" max="12" width="10.28125" style="13" customWidth="1"/>
    <col min="13" max="13" width="10.8515625" style="13" customWidth="1"/>
    <col min="14" max="14" width="10.28125" style="13" customWidth="1"/>
    <col min="15" max="15" width="10.8515625" style="13" customWidth="1"/>
    <col min="16" max="17" width="9.140625" style="5" customWidth="1"/>
    <col min="18" max="18" width="14.140625" style="5" customWidth="1"/>
    <col min="19" max="21" width="10.7109375" style="3" customWidth="1"/>
    <col min="22" max="23" width="11.57421875" style="3" customWidth="1"/>
    <col min="24" max="24" width="13.7109375" style="3" customWidth="1"/>
    <col min="25" max="25" width="15.00390625" style="11" customWidth="1"/>
    <col min="26" max="16384" width="8.8515625" style="1" customWidth="1"/>
  </cols>
  <sheetData>
    <row r="1" spans="1:25" ht="32.25" customHeight="1">
      <c r="A1" s="109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ht="15" customHeight="1">
      <c r="F2" s="10"/>
    </row>
    <row r="3" spans="1:25" ht="104.25" customHeight="1">
      <c r="A3" s="6" t="s">
        <v>7</v>
      </c>
      <c r="B3" s="7" t="s">
        <v>0</v>
      </c>
      <c r="C3" s="6" t="s">
        <v>8</v>
      </c>
      <c r="D3" s="7" t="s">
        <v>6</v>
      </c>
      <c r="E3" s="7" t="s">
        <v>3</v>
      </c>
      <c r="F3" s="7" t="s">
        <v>4</v>
      </c>
      <c r="G3" s="14" t="s">
        <v>29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4" t="s">
        <v>18</v>
      </c>
      <c r="N3" s="14" t="s">
        <v>19</v>
      </c>
      <c r="O3" s="14" t="s">
        <v>20</v>
      </c>
      <c r="P3" s="8" t="s">
        <v>2</v>
      </c>
      <c r="Q3" s="8" t="s">
        <v>22</v>
      </c>
      <c r="R3" s="8" t="s">
        <v>21</v>
      </c>
      <c r="S3" s="7" t="s">
        <v>23</v>
      </c>
      <c r="T3" s="7" t="s">
        <v>103</v>
      </c>
      <c r="U3" s="7" t="s">
        <v>104</v>
      </c>
      <c r="V3" s="12" t="s">
        <v>1</v>
      </c>
      <c r="W3" s="1"/>
      <c r="X3" s="1"/>
      <c r="Y3" s="1"/>
    </row>
    <row r="4" spans="1:25" ht="25.5">
      <c r="A4" s="66">
        <v>13</v>
      </c>
      <c r="B4" s="62" t="s">
        <v>44</v>
      </c>
      <c r="C4" s="63" t="s">
        <v>52</v>
      </c>
      <c r="D4" s="63"/>
      <c r="E4" s="64" t="s">
        <v>51</v>
      </c>
      <c r="F4" s="64" t="s">
        <v>109</v>
      </c>
      <c r="G4" s="65">
        <v>12008.52</v>
      </c>
      <c r="H4" s="65"/>
      <c r="I4" s="65"/>
      <c r="J4" s="65"/>
      <c r="K4" s="65"/>
      <c r="L4" s="74">
        <v>75</v>
      </c>
      <c r="M4" s="65"/>
      <c r="N4" s="65"/>
      <c r="O4" s="65">
        <v>2000</v>
      </c>
      <c r="P4" s="66">
        <v>27</v>
      </c>
      <c r="Q4" s="66"/>
      <c r="R4" s="106" t="s">
        <v>24</v>
      </c>
      <c r="S4" s="65">
        <v>2000</v>
      </c>
      <c r="T4" s="65" t="s">
        <v>110</v>
      </c>
      <c r="U4" s="65">
        <v>2000</v>
      </c>
      <c r="V4" s="66"/>
      <c r="W4" s="1"/>
      <c r="X4" s="1"/>
      <c r="Y4" s="1"/>
    </row>
    <row r="5" spans="1:25" ht="25.5">
      <c r="A5" s="66">
        <v>18</v>
      </c>
      <c r="B5" s="81" t="s">
        <v>44</v>
      </c>
      <c r="C5" s="63" t="s">
        <v>5</v>
      </c>
      <c r="D5" s="63" t="s">
        <v>84</v>
      </c>
      <c r="E5" s="64" t="s">
        <v>85</v>
      </c>
      <c r="F5" s="82" t="s">
        <v>86</v>
      </c>
      <c r="G5" s="65">
        <v>3113.98</v>
      </c>
      <c r="H5" s="65"/>
      <c r="I5" s="65"/>
      <c r="J5" s="65"/>
      <c r="K5" s="65"/>
      <c r="L5" s="74">
        <v>50</v>
      </c>
      <c r="M5" s="65"/>
      <c r="N5" s="65"/>
      <c r="O5" s="65">
        <v>1556.99</v>
      </c>
      <c r="P5" s="66">
        <v>23</v>
      </c>
      <c r="Q5" s="66"/>
      <c r="R5" s="106" t="s">
        <v>24</v>
      </c>
      <c r="S5" s="65">
        <v>1556.99</v>
      </c>
      <c r="T5" s="65" t="s">
        <v>107</v>
      </c>
      <c r="U5" s="65">
        <v>1556.99</v>
      </c>
      <c r="V5" s="107"/>
      <c r="W5" s="1"/>
      <c r="X5" s="1"/>
      <c r="Y5" s="1"/>
    </row>
    <row r="6" spans="1:25" ht="38.25">
      <c r="A6" s="66">
        <v>7</v>
      </c>
      <c r="B6" s="81" t="s">
        <v>44</v>
      </c>
      <c r="C6" s="63" t="s">
        <v>45</v>
      </c>
      <c r="D6" s="63"/>
      <c r="E6" s="64" t="s">
        <v>26</v>
      </c>
      <c r="F6" s="82" t="s">
        <v>88</v>
      </c>
      <c r="G6" s="65">
        <v>7268.41</v>
      </c>
      <c r="H6" s="65"/>
      <c r="I6" s="65"/>
      <c r="J6" s="65"/>
      <c r="K6" s="65"/>
      <c r="L6" s="74">
        <v>50</v>
      </c>
      <c r="M6" s="65"/>
      <c r="N6" s="65"/>
      <c r="O6" s="65">
        <v>2000</v>
      </c>
      <c r="P6" s="66">
        <v>24</v>
      </c>
      <c r="Q6" s="66"/>
      <c r="R6" s="106" t="s">
        <v>24</v>
      </c>
      <c r="S6" s="65">
        <f>O6+R6</f>
        <v>2000</v>
      </c>
      <c r="T6" s="65" t="s">
        <v>111</v>
      </c>
      <c r="U6" s="65">
        <v>2000</v>
      </c>
      <c r="V6" s="66"/>
      <c r="W6" s="1"/>
      <c r="X6" s="1"/>
      <c r="Y6" s="1"/>
    </row>
    <row r="7" spans="1:25" ht="25.5">
      <c r="A7" s="85">
        <v>9</v>
      </c>
      <c r="B7" s="62" t="s">
        <v>44</v>
      </c>
      <c r="C7" s="63" t="s">
        <v>31</v>
      </c>
      <c r="D7" s="67"/>
      <c r="E7" s="64" t="s">
        <v>32</v>
      </c>
      <c r="F7" s="68" t="s">
        <v>91</v>
      </c>
      <c r="G7" s="65">
        <v>3776</v>
      </c>
      <c r="H7" s="65"/>
      <c r="I7" s="65"/>
      <c r="J7" s="65"/>
      <c r="K7" s="65"/>
      <c r="L7" s="74">
        <v>50</v>
      </c>
      <c r="M7" s="65"/>
      <c r="N7" s="65"/>
      <c r="O7" s="65">
        <v>1888</v>
      </c>
      <c r="P7" s="66">
        <v>22.4</v>
      </c>
      <c r="Q7" s="66"/>
      <c r="R7" s="105" t="s">
        <v>24</v>
      </c>
      <c r="S7" s="65">
        <v>1888</v>
      </c>
      <c r="T7" s="65" t="s">
        <v>102</v>
      </c>
      <c r="U7" s="65">
        <v>1880</v>
      </c>
      <c r="V7" s="63"/>
      <c r="W7" s="2"/>
      <c r="X7" s="2"/>
      <c r="Y7" s="1"/>
    </row>
    <row r="8" spans="1:24" s="2" customFormat="1" ht="43.5" customHeight="1">
      <c r="A8" s="66">
        <v>3</v>
      </c>
      <c r="B8" s="81" t="s">
        <v>40</v>
      </c>
      <c r="C8" s="63" t="s">
        <v>41</v>
      </c>
      <c r="D8" s="63"/>
      <c r="E8" s="64" t="s">
        <v>43</v>
      </c>
      <c r="F8" s="64" t="s">
        <v>42</v>
      </c>
      <c r="G8" s="65">
        <v>3387.82</v>
      </c>
      <c r="H8" s="65"/>
      <c r="I8" s="65"/>
      <c r="J8" s="65"/>
      <c r="K8" s="65"/>
      <c r="L8" s="74">
        <v>50</v>
      </c>
      <c r="M8" s="65"/>
      <c r="N8" s="65"/>
      <c r="O8" s="65">
        <v>1693.91</v>
      </c>
      <c r="P8" s="66">
        <v>13</v>
      </c>
      <c r="Q8" s="66"/>
      <c r="R8" s="106" t="s">
        <v>24</v>
      </c>
      <c r="S8" s="65">
        <f>O8+R8</f>
        <v>1693.91</v>
      </c>
      <c r="T8" s="65" t="s">
        <v>105</v>
      </c>
      <c r="U8" s="65">
        <v>1693.91</v>
      </c>
      <c r="V8" s="66"/>
      <c r="W8" s="5"/>
      <c r="X8" s="5"/>
    </row>
    <row r="9" spans="1:24" s="5" customFormat="1" ht="38.25">
      <c r="A9" s="16">
        <v>1</v>
      </c>
      <c r="B9" s="87" t="s">
        <v>36</v>
      </c>
      <c r="C9" s="17" t="s">
        <v>5</v>
      </c>
      <c r="D9" s="17" t="s">
        <v>37</v>
      </c>
      <c r="E9" s="17" t="s">
        <v>38</v>
      </c>
      <c r="F9" s="19" t="s">
        <v>39</v>
      </c>
      <c r="G9" s="75">
        <v>4671.81</v>
      </c>
      <c r="H9" s="75"/>
      <c r="I9" s="75"/>
      <c r="J9" s="75"/>
      <c r="K9" s="75"/>
      <c r="L9" s="88">
        <v>75</v>
      </c>
      <c r="M9" s="75"/>
      <c r="N9" s="75"/>
      <c r="O9" s="75">
        <v>2000</v>
      </c>
      <c r="P9" s="16">
        <v>0</v>
      </c>
      <c r="Q9" s="16"/>
      <c r="R9" s="52" t="s">
        <v>24</v>
      </c>
      <c r="S9" s="75">
        <v>0</v>
      </c>
      <c r="T9" s="75"/>
      <c r="U9" s="75"/>
      <c r="V9" s="101" t="s">
        <v>97</v>
      </c>
      <c r="W9" s="1"/>
      <c r="X9" s="1"/>
    </row>
    <row r="10" spans="1:25" ht="38.25">
      <c r="A10" s="16">
        <v>11</v>
      </c>
      <c r="B10" s="87" t="s">
        <v>44</v>
      </c>
      <c r="C10" s="17" t="s">
        <v>46</v>
      </c>
      <c r="D10" s="17"/>
      <c r="E10" s="19" t="s">
        <v>47</v>
      </c>
      <c r="F10" s="89" t="s">
        <v>53</v>
      </c>
      <c r="G10" s="75">
        <v>4550</v>
      </c>
      <c r="H10" s="75"/>
      <c r="I10" s="75"/>
      <c r="J10" s="75"/>
      <c r="K10" s="75"/>
      <c r="L10" s="88">
        <v>75</v>
      </c>
      <c r="M10" s="75"/>
      <c r="N10" s="75"/>
      <c r="O10" s="75">
        <v>2000</v>
      </c>
      <c r="P10" s="16">
        <v>0</v>
      </c>
      <c r="Q10" s="16"/>
      <c r="R10" s="52" t="s">
        <v>24</v>
      </c>
      <c r="S10" s="75">
        <v>0</v>
      </c>
      <c r="T10" s="75"/>
      <c r="U10" s="75"/>
      <c r="V10" s="15" t="s">
        <v>98</v>
      </c>
      <c r="W10" s="1"/>
      <c r="X10" s="1"/>
      <c r="Y10" s="1"/>
    </row>
    <row r="11" spans="1:25" ht="38.25">
      <c r="A11" s="16">
        <v>12</v>
      </c>
      <c r="B11" s="87" t="s">
        <v>44</v>
      </c>
      <c r="C11" s="17" t="s">
        <v>5</v>
      </c>
      <c r="D11" s="17" t="s">
        <v>48</v>
      </c>
      <c r="E11" s="17" t="s">
        <v>49</v>
      </c>
      <c r="F11" s="90" t="s">
        <v>50</v>
      </c>
      <c r="G11" s="75">
        <v>7187.4</v>
      </c>
      <c r="H11" s="75"/>
      <c r="I11" s="75"/>
      <c r="J11" s="75"/>
      <c r="K11" s="75"/>
      <c r="L11" s="88">
        <v>75</v>
      </c>
      <c r="M11" s="75"/>
      <c r="N11" s="75"/>
      <c r="O11" s="75">
        <v>2000</v>
      </c>
      <c r="P11" s="16">
        <v>0</v>
      </c>
      <c r="Q11" s="16"/>
      <c r="R11" s="52" t="s">
        <v>24</v>
      </c>
      <c r="S11" s="75">
        <v>0</v>
      </c>
      <c r="T11" s="75"/>
      <c r="U11" s="75"/>
      <c r="V11" s="15" t="s">
        <v>100</v>
      </c>
      <c r="W11" s="1"/>
      <c r="X11" s="1"/>
      <c r="Y11" s="1"/>
    </row>
    <row r="12" spans="1:25" ht="38.25">
      <c r="A12" s="16">
        <v>19</v>
      </c>
      <c r="B12" s="18" t="s">
        <v>44</v>
      </c>
      <c r="C12" s="17" t="s">
        <v>33</v>
      </c>
      <c r="D12" s="17"/>
      <c r="E12" s="19" t="s">
        <v>54</v>
      </c>
      <c r="F12" s="89" t="s">
        <v>55</v>
      </c>
      <c r="G12" s="75">
        <v>3989.7</v>
      </c>
      <c r="H12" s="75"/>
      <c r="I12" s="75"/>
      <c r="J12" s="75"/>
      <c r="K12" s="75"/>
      <c r="L12" s="88">
        <v>50</v>
      </c>
      <c r="M12" s="75"/>
      <c r="N12" s="75"/>
      <c r="O12" s="75">
        <v>1994.85</v>
      </c>
      <c r="P12" s="16">
        <v>0</v>
      </c>
      <c r="Q12" s="16"/>
      <c r="R12" s="52" t="s">
        <v>24</v>
      </c>
      <c r="S12" s="75">
        <v>0</v>
      </c>
      <c r="T12" s="75"/>
      <c r="U12" s="75"/>
      <c r="V12" s="15" t="s">
        <v>99</v>
      </c>
      <c r="W12" s="1"/>
      <c r="X12" s="1"/>
      <c r="Y12" s="1"/>
    </row>
    <row r="13" spans="1:25" ht="38.25">
      <c r="A13" s="16">
        <v>20</v>
      </c>
      <c r="B13" s="18" t="s">
        <v>44</v>
      </c>
      <c r="C13" s="17" t="s">
        <v>56</v>
      </c>
      <c r="D13" s="17"/>
      <c r="E13" s="19" t="s">
        <v>89</v>
      </c>
      <c r="F13" s="89" t="s">
        <v>90</v>
      </c>
      <c r="G13" s="75">
        <v>80525</v>
      </c>
      <c r="H13" s="75"/>
      <c r="I13" s="75"/>
      <c r="J13" s="75"/>
      <c r="K13" s="75"/>
      <c r="L13" s="88">
        <v>75</v>
      </c>
      <c r="M13" s="75"/>
      <c r="N13" s="75"/>
      <c r="O13" s="75">
        <v>2000</v>
      </c>
      <c r="P13" s="16">
        <v>0</v>
      </c>
      <c r="Q13" s="16"/>
      <c r="R13" s="52" t="s">
        <v>24</v>
      </c>
      <c r="S13" s="75">
        <v>0</v>
      </c>
      <c r="T13" s="75"/>
      <c r="U13" s="75"/>
      <c r="V13" s="101" t="s">
        <v>97</v>
      </c>
      <c r="W13" s="27"/>
      <c r="X13" s="27"/>
      <c r="Y13" s="1"/>
    </row>
    <row r="14" spans="1:24" s="27" customFormat="1" ht="36" customHeight="1">
      <c r="A14" s="16"/>
      <c r="B14" s="18"/>
      <c r="C14" s="17"/>
      <c r="D14" s="17"/>
      <c r="E14" s="19"/>
      <c r="F14" s="48" t="s">
        <v>10</v>
      </c>
      <c r="G14" s="49">
        <f>SUM(G4:G13)</f>
        <v>130478.64</v>
      </c>
      <c r="H14" s="49"/>
      <c r="I14" s="49"/>
      <c r="J14" s="49"/>
      <c r="K14" s="49"/>
      <c r="L14" s="49"/>
      <c r="M14" s="49"/>
      <c r="N14" s="49"/>
      <c r="O14" s="49">
        <f>SUM(O4:O13)</f>
        <v>19133.75</v>
      </c>
      <c r="P14" s="16"/>
      <c r="Q14" s="16"/>
      <c r="R14" s="52"/>
      <c r="S14" s="70">
        <f>SUM(S4:S13)</f>
        <v>9138.9</v>
      </c>
      <c r="T14" s="70"/>
      <c r="U14" s="70">
        <f>SUM(U4:U13)</f>
        <v>9130.9</v>
      </c>
      <c r="V14" s="94"/>
      <c r="W14" s="54"/>
      <c r="X14" s="54"/>
    </row>
    <row r="15" spans="1:25" s="27" customFormat="1" ht="82.5" customHeight="1">
      <c r="A15" s="20"/>
      <c r="B15" s="21"/>
      <c r="C15" s="22"/>
      <c r="D15" s="22"/>
      <c r="E15" s="24"/>
      <c r="F15" s="24"/>
      <c r="G15" s="55"/>
      <c r="H15" s="55"/>
      <c r="I15" s="55"/>
      <c r="J15" s="55"/>
      <c r="K15" s="55"/>
      <c r="L15" s="55"/>
      <c r="M15" s="55"/>
      <c r="N15" s="55"/>
      <c r="O15" s="55"/>
      <c r="P15" s="20"/>
      <c r="Q15" s="20"/>
      <c r="R15" s="53"/>
      <c r="S15" s="54"/>
      <c r="T15" s="54"/>
      <c r="U15" s="54"/>
      <c r="V15" s="54"/>
      <c r="W15" s="1"/>
      <c r="X15" s="1"/>
      <c r="Y15" s="22"/>
    </row>
    <row r="16" spans="1:25" ht="76.5">
      <c r="A16" s="6" t="s">
        <v>7</v>
      </c>
      <c r="B16" s="7" t="s">
        <v>0</v>
      </c>
      <c r="C16" s="6" t="s">
        <v>8</v>
      </c>
      <c r="D16" s="7" t="s">
        <v>6</v>
      </c>
      <c r="E16" s="7" t="s">
        <v>3</v>
      </c>
      <c r="F16" s="7" t="s">
        <v>4</v>
      </c>
      <c r="G16" s="14" t="s">
        <v>28</v>
      </c>
      <c r="H16" s="14" t="s">
        <v>13</v>
      </c>
      <c r="I16" s="14" t="s">
        <v>14</v>
      </c>
      <c r="J16" s="14" t="s">
        <v>15</v>
      </c>
      <c r="K16" s="14" t="s">
        <v>16</v>
      </c>
      <c r="L16" s="14" t="s">
        <v>17</v>
      </c>
      <c r="M16" s="14" t="s">
        <v>18</v>
      </c>
      <c r="N16" s="14" t="s">
        <v>19</v>
      </c>
      <c r="O16" s="14" t="s">
        <v>20</v>
      </c>
      <c r="P16" s="8" t="s">
        <v>2</v>
      </c>
      <c r="Q16" s="8" t="s">
        <v>22</v>
      </c>
      <c r="R16" s="8" t="s">
        <v>21</v>
      </c>
      <c r="S16" s="7" t="s">
        <v>23</v>
      </c>
      <c r="T16" s="7" t="s">
        <v>103</v>
      </c>
      <c r="U16" s="7" t="s">
        <v>104</v>
      </c>
      <c r="V16" s="12" t="s">
        <v>1</v>
      </c>
      <c r="W16" s="1"/>
      <c r="X16" s="1"/>
      <c r="Y16" s="1"/>
    </row>
    <row r="17" spans="1:25" ht="45.75" customHeight="1">
      <c r="A17" s="43">
        <v>8</v>
      </c>
      <c r="B17" s="56" t="s">
        <v>44</v>
      </c>
      <c r="C17" s="58" t="s">
        <v>66</v>
      </c>
      <c r="D17" s="60"/>
      <c r="E17" s="61" t="s">
        <v>67</v>
      </c>
      <c r="F17" s="44" t="s">
        <v>72</v>
      </c>
      <c r="G17" s="45">
        <v>161620.61</v>
      </c>
      <c r="H17" s="45">
        <v>161620.61</v>
      </c>
      <c r="I17" s="71">
        <f>H17/1.21</f>
        <v>133570.7520661157</v>
      </c>
      <c r="J17" s="45">
        <v>0</v>
      </c>
      <c r="K17" s="71">
        <v>1905.75</v>
      </c>
      <c r="L17" s="45">
        <v>75</v>
      </c>
      <c r="M17" s="77">
        <v>20000</v>
      </c>
      <c r="N17" s="71">
        <v>1429.31</v>
      </c>
      <c r="O17" s="71">
        <v>21429.31</v>
      </c>
      <c r="P17" s="51">
        <v>32</v>
      </c>
      <c r="Q17" s="69"/>
      <c r="R17" s="72">
        <f>I17*Q17%*21%+I17*Q17%</f>
        <v>0</v>
      </c>
      <c r="S17" s="73">
        <v>21429.31</v>
      </c>
      <c r="T17" s="69" t="s">
        <v>113</v>
      </c>
      <c r="U17" s="69">
        <v>21429.31</v>
      </c>
      <c r="V17" s="108"/>
      <c r="W17" s="1"/>
      <c r="X17" s="1"/>
      <c r="Y17" s="1"/>
    </row>
    <row r="18" spans="1:25" ht="43.5" customHeight="1">
      <c r="A18" s="30">
        <v>16</v>
      </c>
      <c r="B18" s="37" t="s">
        <v>44</v>
      </c>
      <c r="C18" s="86" t="s">
        <v>33</v>
      </c>
      <c r="D18" s="35"/>
      <c r="E18" s="36" t="s">
        <v>79</v>
      </c>
      <c r="F18" s="38" t="s">
        <v>80</v>
      </c>
      <c r="G18" s="33">
        <v>42365.13</v>
      </c>
      <c r="H18" s="33">
        <v>41885.13</v>
      </c>
      <c r="I18" s="71">
        <f>H18/1.21</f>
        <v>34615.80991735537</v>
      </c>
      <c r="J18" s="33">
        <v>480</v>
      </c>
      <c r="K18" s="79">
        <v>480</v>
      </c>
      <c r="L18" s="33">
        <v>75</v>
      </c>
      <c r="M18" s="77">
        <v>20000</v>
      </c>
      <c r="N18" s="71">
        <f>J18*L18%</f>
        <v>360</v>
      </c>
      <c r="O18" s="71">
        <f aca="true" t="shared" si="0" ref="O18:O24">M18+N18</f>
        <v>20360</v>
      </c>
      <c r="P18" s="30">
        <v>26</v>
      </c>
      <c r="Q18" s="69"/>
      <c r="R18" s="72">
        <f>I18*Q18%*21%+I18*Q18%</f>
        <v>0</v>
      </c>
      <c r="S18" s="73">
        <f>O18+R18</f>
        <v>20360</v>
      </c>
      <c r="T18" s="69" t="s">
        <v>112</v>
      </c>
      <c r="U18" s="69">
        <v>20360</v>
      </c>
      <c r="V18" s="30"/>
      <c r="W18" s="5"/>
      <c r="X18" s="5"/>
      <c r="Y18" s="1"/>
    </row>
    <row r="19" spans="1:22" s="5" customFormat="1" ht="45.75" customHeight="1">
      <c r="A19" s="43">
        <v>5</v>
      </c>
      <c r="B19" s="34" t="s">
        <v>62</v>
      </c>
      <c r="C19" s="35" t="s">
        <v>63</v>
      </c>
      <c r="D19" s="35" t="s">
        <v>64</v>
      </c>
      <c r="E19" s="36" t="s">
        <v>65</v>
      </c>
      <c r="F19" s="38" t="s">
        <v>92</v>
      </c>
      <c r="G19" s="33">
        <v>31116.78</v>
      </c>
      <c r="H19" s="33">
        <v>30486.78</v>
      </c>
      <c r="I19" s="71">
        <f>H19/1.21</f>
        <v>25195.685950413223</v>
      </c>
      <c r="J19" s="33">
        <v>640</v>
      </c>
      <c r="K19" s="79">
        <v>640</v>
      </c>
      <c r="L19" s="33">
        <v>75</v>
      </c>
      <c r="M19" s="77">
        <v>20000</v>
      </c>
      <c r="N19" s="71">
        <v>0</v>
      </c>
      <c r="O19" s="71">
        <f t="shared" si="0"/>
        <v>20000</v>
      </c>
      <c r="P19" s="30">
        <v>24.8</v>
      </c>
      <c r="Q19" s="69"/>
      <c r="R19" s="72">
        <f>I19*Q19%*21%+I19*Q19%</f>
        <v>0</v>
      </c>
      <c r="S19" s="73">
        <f>O19+R19</f>
        <v>20000</v>
      </c>
      <c r="T19" s="69" t="s">
        <v>108</v>
      </c>
      <c r="U19" s="69">
        <v>20000</v>
      </c>
      <c r="V19" s="35"/>
    </row>
    <row r="20" spans="1:24" s="5" customFormat="1" ht="25.5">
      <c r="A20" s="30">
        <v>18</v>
      </c>
      <c r="B20" s="57" t="s">
        <v>44</v>
      </c>
      <c r="C20" s="59" t="s">
        <v>5</v>
      </c>
      <c r="D20" s="59" t="s">
        <v>84</v>
      </c>
      <c r="E20" s="31" t="s">
        <v>85</v>
      </c>
      <c r="F20" s="32" t="s">
        <v>87</v>
      </c>
      <c r="G20" s="33">
        <v>26669.55</v>
      </c>
      <c r="H20" s="33">
        <v>26669.55</v>
      </c>
      <c r="I20" s="71">
        <f>H20/1.21</f>
        <v>22040.95041322314</v>
      </c>
      <c r="J20" s="33">
        <v>0</v>
      </c>
      <c r="K20" s="71">
        <v>0</v>
      </c>
      <c r="L20" s="33">
        <v>0</v>
      </c>
      <c r="M20" s="77">
        <v>20000</v>
      </c>
      <c r="N20" s="71">
        <f>J20*L20%</f>
        <v>0</v>
      </c>
      <c r="O20" s="71">
        <f t="shared" si="0"/>
        <v>20000</v>
      </c>
      <c r="P20" s="30">
        <v>25</v>
      </c>
      <c r="Q20" s="69"/>
      <c r="R20" s="72">
        <f>I20*Q20%*21%+I20*Q20%</f>
        <v>0</v>
      </c>
      <c r="S20" s="95">
        <v>18167.9</v>
      </c>
      <c r="T20" s="69" t="s">
        <v>106</v>
      </c>
      <c r="U20" s="69">
        <v>18167.9</v>
      </c>
      <c r="V20" s="100" t="s">
        <v>93</v>
      </c>
      <c r="W20" s="1"/>
      <c r="X20" s="1"/>
    </row>
    <row r="21" spans="1:25" ht="26.25" customHeight="1">
      <c r="A21" s="102">
        <v>2</v>
      </c>
      <c r="B21" s="103" t="s">
        <v>57</v>
      </c>
      <c r="C21" s="17" t="s">
        <v>5</v>
      </c>
      <c r="D21" s="39" t="s">
        <v>58</v>
      </c>
      <c r="E21" s="19" t="s">
        <v>25</v>
      </c>
      <c r="F21" s="89" t="s">
        <v>101</v>
      </c>
      <c r="G21" s="75">
        <v>17839.48</v>
      </c>
      <c r="H21" s="75">
        <v>17589.48</v>
      </c>
      <c r="I21" s="71">
        <v>14536.76</v>
      </c>
      <c r="J21" s="75">
        <v>250</v>
      </c>
      <c r="K21" s="79">
        <v>250</v>
      </c>
      <c r="L21" s="75">
        <v>75</v>
      </c>
      <c r="M21" s="77">
        <f>H21*L21%</f>
        <v>13192.11</v>
      </c>
      <c r="N21" s="71">
        <v>187.5</v>
      </c>
      <c r="O21" s="71">
        <f t="shared" si="0"/>
        <v>13379.61</v>
      </c>
      <c r="P21" s="15">
        <v>24</v>
      </c>
      <c r="Q21" s="75"/>
      <c r="R21" s="104">
        <v>0</v>
      </c>
      <c r="S21" s="77">
        <v>0</v>
      </c>
      <c r="T21" s="75"/>
      <c r="U21" s="75"/>
      <c r="V21" s="99" t="s">
        <v>96</v>
      </c>
      <c r="W21" s="1"/>
      <c r="X21" s="1"/>
      <c r="Y21" s="1"/>
    </row>
    <row r="22" spans="1:25" ht="38.25">
      <c r="A22" s="16">
        <v>6</v>
      </c>
      <c r="B22" s="18" t="s">
        <v>62</v>
      </c>
      <c r="C22" s="17" t="s">
        <v>9</v>
      </c>
      <c r="D22" s="17"/>
      <c r="E22" s="19" t="s">
        <v>34</v>
      </c>
      <c r="F22" s="89" t="s">
        <v>30</v>
      </c>
      <c r="G22" s="75">
        <v>29599.38</v>
      </c>
      <c r="H22" s="75">
        <v>29599.38</v>
      </c>
      <c r="I22" s="71">
        <f>H22/1.21</f>
        <v>24462.29752066116</v>
      </c>
      <c r="J22" s="75">
        <v>0</v>
      </c>
      <c r="K22" s="71">
        <f>J22/1.21</f>
        <v>0</v>
      </c>
      <c r="L22" s="75">
        <v>0</v>
      </c>
      <c r="M22" s="77">
        <v>20000</v>
      </c>
      <c r="N22" s="71">
        <f>J22*L22%</f>
        <v>0</v>
      </c>
      <c r="O22" s="71">
        <f t="shared" si="0"/>
        <v>20000</v>
      </c>
      <c r="P22" s="16">
        <v>22</v>
      </c>
      <c r="Q22" s="78"/>
      <c r="R22" s="72">
        <f aca="true" t="shared" si="1" ref="R22:R27">I22*Q22%*21%+I22*Q22%</f>
        <v>0</v>
      </c>
      <c r="S22" s="73">
        <v>0</v>
      </c>
      <c r="T22" s="78"/>
      <c r="U22" s="78"/>
      <c r="V22" s="99" t="s">
        <v>96</v>
      </c>
      <c r="W22" s="1"/>
      <c r="X22" s="1"/>
      <c r="Y22" s="1"/>
    </row>
    <row r="23" spans="1:25" ht="38.25">
      <c r="A23" s="91">
        <v>15</v>
      </c>
      <c r="B23" s="18" t="s">
        <v>44</v>
      </c>
      <c r="C23" s="17" t="s">
        <v>5</v>
      </c>
      <c r="D23" s="17" t="s">
        <v>77</v>
      </c>
      <c r="E23" s="19" t="s">
        <v>78</v>
      </c>
      <c r="F23" s="89" t="s">
        <v>68</v>
      </c>
      <c r="G23" s="75">
        <v>70040.89</v>
      </c>
      <c r="H23" s="75">
        <v>70040.89</v>
      </c>
      <c r="I23" s="71">
        <f>H23/1.21</f>
        <v>57885.033057851244</v>
      </c>
      <c r="J23" s="75">
        <v>0</v>
      </c>
      <c r="K23" s="71">
        <v>0</v>
      </c>
      <c r="L23" s="75">
        <v>0</v>
      </c>
      <c r="M23" s="77">
        <v>20000</v>
      </c>
      <c r="N23" s="71">
        <f>J23*L23%</f>
        <v>0</v>
      </c>
      <c r="O23" s="71">
        <f t="shared" si="0"/>
        <v>20000</v>
      </c>
      <c r="P23" s="16">
        <v>21.8</v>
      </c>
      <c r="Q23" s="78"/>
      <c r="R23" s="72">
        <f t="shared" si="1"/>
        <v>0</v>
      </c>
      <c r="S23" s="73">
        <v>0</v>
      </c>
      <c r="T23" s="78"/>
      <c r="U23" s="78"/>
      <c r="V23" s="99" t="s">
        <v>96</v>
      </c>
      <c r="W23" s="1"/>
      <c r="X23" s="1"/>
      <c r="Y23" s="1"/>
    </row>
    <row r="24" spans="1:25" ht="38.25">
      <c r="A24" s="16">
        <v>10</v>
      </c>
      <c r="B24" s="92" t="s">
        <v>44</v>
      </c>
      <c r="C24" s="39" t="s">
        <v>5</v>
      </c>
      <c r="D24" s="39" t="s">
        <v>69</v>
      </c>
      <c r="E24" s="19" t="s">
        <v>70</v>
      </c>
      <c r="F24" s="93" t="s">
        <v>71</v>
      </c>
      <c r="G24" s="75">
        <v>39362.95</v>
      </c>
      <c r="H24" s="75">
        <v>39362.95</v>
      </c>
      <c r="I24" s="71">
        <f>H24/1.21</f>
        <v>32531.363636363636</v>
      </c>
      <c r="J24" s="75">
        <v>250</v>
      </c>
      <c r="K24" s="79">
        <v>250</v>
      </c>
      <c r="L24" s="75">
        <v>75</v>
      </c>
      <c r="M24" s="77">
        <v>20000</v>
      </c>
      <c r="N24" s="71">
        <v>175</v>
      </c>
      <c r="O24" s="71">
        <f t="shared" si="0"/>
        <v>20175</v>
      </c>
      <c r="P24" s="16">
        <v>19.6</v>
      </c>
      <c r="Q24" s="78"/>
      <c r="R24" s="72">
        <f t="shared" si="1"/>
        <v>0</v>
      </c>
      <c r="S24" s="73">
        <v>0</v>
      </c>
      <c r="T24" s="78"/>
      <c r="U24" s="78"/>
      <c r="V24" s="99" t="s">
        <v>96</v>
      </c>
      <c r="W24" s="1"/>
      <c r="X24" s="1"/>
      <c r="Y24" s="1"/>
    </row>
    <row r="25" spans="1:25" ht="38.25">
      <c r="A25" s="91">
        <v>14</v>
      </c>
      <c r="B25" s="87" t="s">
        <v>44</v>
      </c>
      <c r="C25" s="17" t="s">
        <v>76</v>
      </c>
      <c r="D25" s="17"/>
      <c r="E25" s="19" t="s">
        <v>74</v>
      </c>
      <c r="F25" s="89" t="s">
        <v>75</v>
      </c>
      <c r="G25" s="75">
        <v>129974.09</v>
      </c>
      <c r="H25" s="75">
        <v>0</v>
      </c>
      <c r="I25" s="71">
        <v>19974.09</v>
      </c>
      <c r="J25" s="75">
        <v>0</v>
      </c>
      <c r="K25" s="71">
        <v>0</v>
      </c>
      <c r="L25" s="75">
        <v>0</v>
      </c>
      <c r="M25" s="77">
        <v>14980.56</v>
      </c>
      <c r="N25" s="71">
        <f>J25*L25%</f>
        <v>0</v>
      </c>
      <c r="O25" s="71">
        <v>14980.56</v>
      </c>
      <c r="P25" s="16">
        <v>17</v>
      </c>
      <c r="Q25" s="78"/>
      <c r="R25" s="72">
        <f t="shared" si="1"/>
        <v>0</v>
      </c>
      <c r="S25" s="73">
        <v>0</v>
      </c>
      <c r="T25" s="78"/>
      <c r="U25" s="78"/>
      <c r="V25" s="99" t="s">
        <v>96</v>
      </c>
      <c r="W25" s="1"/>
      <c r="X25" s="1"/>
      <c r="Y25" s="1"/>
    </row>
    <row r="26" spans="1:25" ht="38.25">
      <c r="A26" s="16">
        <v>4</v>
      </c>
      <c r="B26" s="18" t="s">
        <v>59</v>
      </c>
      <c r="C26" s="17" t="s">
        <v>5</v>
      </c>
      <c r="D26" s="17" t="s">
        <v>60</v>
      </c>
      <c r="E26" s="19" t="s">
        <v>61</v>
      </c>
      <c r="F26" s="90" t="s">
        <v>73</v>
      </c>
      <c r="G26" s="75">
        <v>40198.61</v>
      </c>
      <c r="H26" s="75">
        <v>47611.56</v>
      </c>
      <c r="I26" s="71">
        <v>39358.61</v>
      </c>
      <c r="J26" s="75">
        <v>840</v>
      </c>
      <c r="K26" s="79">
        <v>840</v>
      </c>
      <c r="L26" s="75">
        <v>75</v>
      </c>
      <c r="M26" s="77">
        <v>20000</v>
      </c>
      <c r="N26" s="71">
        <v>0</v>
      </c>
      <c r="O26" s="71">
        <f>M26+N26</f>
        <v>20000</v>
      </c>
      <c r="P26" s="16">
        <v>0</v>
      </c>
      <c r="Q26" s="78"/>
      <c r="R26" s="72">
        <f t="shared" si="1"/>
        <v>0</v>
      </c>
      <c r="S26" s="73">
        <v>0</v>
      </c>
      <c r="T26" s="78"/>
      <c r="U26" s="78"/>
      <c r="V26" s="99" t="s">
        <v>96</v>
      </c>
      <c r="W26" s="1"/>
      <c r="X26" s="1"/>
      <c r="Y26" s="1"/>
    </row>
    <row r="27" spans="1:25" ht="38.25">
      <c r="A27" s="91">
        <v>17</v>
      </c>
      <c r="B27" s="87" t="s">
        <v>44</v>
      </c>
      <c r="C27" s="17" t="s">
        <v>81</v>
      </c>
      <c r="D27" s="17"/>
      <c r="E27" s="19" t="s">
        <v>82</v>
      </c>
      <c r="F27" s="89" t="s">
        <v>83</v>
      </c>
      <c r="G27" s="75">
        <v>31597.17</v>
      </c>
      <c r="H27" s="75">
        <v>31277.17</v>
      </c>
      <c r="I27" s="71">
        <f>H27/1.21</f>
        <v>25848.90082644628</v>
      </c>
      <c r="J27" s="75">
        <v>320</v>
      </c>
      <c r="K27" s="79">
        <v>320</v>
      </c>
      <c r="L27" s="75">
        <v>75</v>
      </c>
      <c r="M27" s="77">
        <v>20000</v>
      </c>
      <c r="N27" s="71">
        <v>0</v>
      </c>
      <c r="O27" s="71">
        <f>M27+N27</f>
        <v>20000</v>
      </c>
      <c r="P27" s="16">
        <v>0</v>
      </c>
      <c r="Q27" s="78"/>
      <c r="R27" s="72">
        <f t="shared" si="1"/>
        <v>0</v>
      </c>
      <c r="S27" s="73">
        <v>0</v>
      </c>
      <c r="T27" s="78"/>
      <c r="U27" s="78"/>
      <c r="V27" s="99" t="s">
        <v>96</v>
      </c>
      <c r="W27" s="1"/>
      <c r="X27" s="1"/>
      <c r="Y27" s="1"/>
    </row>
    <row r="28" spans="1:25" ht="12.75">
      <c r="A28" s="16"/>
      <c r="B28" s="18"/>
      <c r="C28" s="17"/>
      <c r="D28" s="39"/>
      <c r="E28" s="19"/>
      <c r="F28" s="50" t="s">
        <v>11</v>
      </c>
      <c r="G28" s="49">
        <f>SUM(G17:G27)</f>
        <v>620384.64</v>
      </c>
      <c r="H28" s="49">
        <f>SUM(H17:H27)</f>
        <v>496143.5</v>
      </c>
      <c r="I28" s="49">
        <f>SUM(I17:I27)</f>
        <v>430020.2533884298</v>
      </c>
      <c r="J28" s="49">
        <f>SUM(J17:J27)</f>
        <v>2780</v>
      </c>
      <c r="K28" s="49">
        <f>SUM(K17:K27)</f>
        <v>4685.75</v>
      </c>
      <c r="L28" s="49"/>
      <c r="M28" s="49">
        <f>SUM(M17:M27)</f>
        <v>208172.66999999998</v>
      </c>
      <c r="N28" s="49">
        <f>SUM(N17:N27)</f>
        <v>2151.81</v>
      </c>
      <c r="O28" s="49">
        <f>SUM(O17:O27)</f>
        <v>210324.47999999998</v>
      </c>
      <c r="P28" s="49"/>
      <c r="Q28" s="49"/>
      <c r="R28" s="49">
        <f>SUM(R17:R27)</f>
        <v>0</v>
      </c>
      <c r="S28" s="49">
        <f>SUM(S17:S27)</f>
        <v>79957.20999999999</v>
      </c>
      <c r="T28" s="49"/>
      <c r="U28" s="49">
        <f>SUM(U17:U27)</f>
        <v>79957.20999999999</v>
      </c>
      <c r="V28" s="80"/>
      <c r="W28" s="1"/>
      <c r="X28" s="1"/>
      <c r="Y28" s="1"/>
    </row>
    <row r="29" spans="1:25" ht="12.75">
      <c r="A29" s="20"/>
      <c r="B29" s="21"/>
      <c r="C29" s="22"/>
      <c r="D29" s="23"/>
      <c r="E29" s="24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0"/>
      <c r="Q29" s="20"/>
      <c r="R29" s="25"/>
      <c r="S29" s="26"/>
      <c r="T29" s="26"/>
      <c r="U29" s="26"/>
      <c r="V29" s="20"/>
      <c r="W29" s="1"/>
      <c r="X29" s="1"/>
      <c r="Y29" s="1"/>
    </row>
    <row r="30" spans="1:25" ht="15">
      <c r="A30" s="41"/>
      <c r="B30" s="40"/>
      <c r="C30" s="42"/>
      <c r="D30" s="42"/>
      <c r="E30" s="40"/>
      <c r="F30" s="46" t="s">
        <v>12</v>
      </c>
      <c r="G30" s="47">
        <f>G14+G28</f>
        <v>750863.28</v>
      </c>
      <c r="H30" s="47">
        <f>H14+H28</f>
        <v>496143.5</v>
      </c>
      <c r="I30" s="47">
        <f>I14+I28</f>
        <v>430020.2533884298</v>
      </c>
      <c r="J30" s="47">
        <f>J14+J28</f>
        <v>2780</v>
      </c>
      <c r="K30" s="47">
        <f>K14+K28</f>
        <v>4685.75</v>
      </c>
      <c r="L30" s="47"/>
      <c r="M30" s="47">
        <f>M14+M28</f>
        <v>208172.66999999998</v>
      </c>
      <c r="N30" s="47">
        <f>N14+N28</f>
        <v>2151.81</v>
      </c>
      <c r="O30" s="47">
        <f>O14+O28</f>
        <v>229458.22999999998</v>
      </c>
      <c r="P30" s="47"/>
      <c r="Q30" s="47"/>
      <c r="R30" s="47">
        <f>R14+R28</f>
        <v>0</v>
      </c>
      <c r="S30" s="47">
        <f>S14+S28</f>
        <v>89096.10999999999</v>
      </c>
      <c r="T30" s="47"/>
      <c r="U30" s="47"/>
      <c r="V30" s="96"/>
      <c r="W30" s="1"/>
      <c r="X30" s="1"/>
      <c r="Y30" s="1"/>
    </row>
    <row r="31" spans="23:25" ht="12.75">
      <c r="W31" s="1"/>
      <c r="X31" s="1"/>
      <c r="Y31" s="1"/>
    </row>
    <row r="32" spans="3:25" ht="30.75" customHeight="1">
      <c r="C32" s="76"/>
      <c r="D32" s="4" t="s">
        <v>27</v>
      </c>
      <c r="W32" s="27"/>
      <c r="X32" s="27"/>
      <c r="Y32" s="1"/>
    </row>
    <row r="33" spans="1:24" s="27" customFormat="1" ht="18" customHeight="1">
      <c r="A33" s="3"/>
      <c r="B33" s="3"/>
      <c r="C33" s="83"/>
      <c r="D33" s="4" t="s">
        <v>35</v>
      </c>
      <c r="E33" s="1"/>
      <c r="F33" s="9"/>
      <c r="G33" s="13"/>
      <c r="H33" s="13"/>
      <c r="I33" s="13"/>
      <c r="J33" s="13"/>
      <c r="K33" s="13"/>
      <c r="L33" s="13"/>
      <c r="M33" s="13"/>
      <c r="N33" s="13"/>
      <c r="O33" s="13"/>
      <c r="P33" s="5"/>
      <c r="Q33" s="5"/>
      <c r="R33" s="5"/>
      <c r="S33" s="3"/>
      <c r="T33" s="3"/>
      <c r="U33" s="3"/>
      <c r="V33" s="3"/>
      <c r="W33" s="1"/>
      <c r="X33" s="1"/>
    </row>
    <row r="34" spans="3:25" ht="12.75">
      <c r="C34" s="84"/>
      <c r="D34" s="4" t="s">
        <v>114</v>
      </c>
      <c r="Y34" s="1"/>
    </row>
    <row r="35" spans="4:23" ht="12.75">
      <c r="D35" s="4" t="s">
        <v>95</v>
      </c>
      <c r="W35" s="98"/>
    </row>
    <row r="36" spans="3:4" ht="12.75">
      <c r="C36" s="97"/>
      <c r="D36" s="4" t="s">
        <v>93</v>
      </c>
    </row>
  </sheetData>
  <sheetProtection/>
  <mergeCells count="1">
    <mergeCell ref="A1:Y1"/>
  </mergeCells>
  <printOptions/>
  <pageMargins left="0.4330708661417323" right="0" top="0.15748031496062992" bottom="0" header="0.31496062992125984" footer="0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2024-01-08T08:08:17Z</dcterms:modified>
  <cp:category/>
  <cp:version/>
  <cp:contentType/>
  <cp:contentStatus/>
</cp:coreProperties>
</file>