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24226"/>
  <mc:AlternateContent xmlns:mc="http://schemas.openxmlformats.org/markup-compatibility/2006">
    <mc:Choice Requires="x15">
      <x15ac:absPath xmlns:x15ac="http://schemas.microsoft.com/office/spreadsheetml/2010/11/ac" url="U:\NOLIKUMS\2_AKTIIVI_NOLIKUMI\2019-78-put_vejini_buvdarbi\WWW\2019-78-papildinats_5-sag\"/>
    </mc:Choice>
  </mc:AlternateContent>
  <xr:revisionPtr revIDLastSave="0" documentId="13_ncr:1_{E2DD2E60-132F-4749-B142-B35633F9FFEC}" xr6:coauthVersionLast="45" xr6:coauthVersionMax="45" xr10:uidLastSave="{00000000-0000-0000-0000-000000000000}"/>
  <bookViews>
    <workbookView xWindow="28680" yWindow="-120" windowWidth="29040" windowHeight="15840" tabRatio="889" activeTab="3" xr2:uid="{00000000-000D-0000-FFFF-FFFF00000000}"/>
  </bookViews>
  <sheets>
    <sheet name="KOPTĀME" sheetId="91" r:id="rId1"/>
    <sheet name="1_Kopsav." sheetId="90" r:id="rId2"/>
    <sheet name="1_Demontāža" sheetId="99" r:id="rId3"/>
    <sheet name="2_Vispārējie būvdarbi" sheetId="101" r:id="rId4"/>
    <sheet name="3_UK" sheetId="103" r:id="rId5"/>
    <sheet name="4_AVK" sheetId="102" r:id="rId6"/>
    <sheet name="5_UAS" sheetId="104" r:id="rId7"/>
    <sheet name="6_EES" sheetId="107" r:id="rId8"/>
    <sheet name="7_EL" sheetId="108" r:id="rId9"/>
    <sheet name="8_Zibensaizsardzība" sheetId="109" r:id="rId10"/>
    <sheet name="9_Video" sheetId="110" r:id="rId11"/>
    <sheet name="10_ŪKT" sheetId="111" r:id="rId12"/>
    <sheet name="11_ELT_Apg." sheetId="112" r:id="rId13"/>
    <sheet name="12_ELT" sheetId="113" r:id="rId14"/>
    <sheet name="13_CD" sheetId="116" r:id="rId15"/>
    <sheet name="14_TS" sheetId="118" r:id="rId16"/>
    <sheet name="15_Apzaļumošana" sheetId="117" r:id="rId17"/>
    <sheet name="2_Kopsav." sheetId="106" r:id="rId18"/>
    <sheet name="16_CD" sheetId="105" r:id="rId19"/>
    <sheet name="17_TS" sheetId="114" r:id="rId20"/>
    <sheet name="18_Apzaļumošana" sheetId="115" r:id="rId21"/>
  </sheets>
  <definedNames>
    <definedName name="_xlnm._FilterDatabase" localSheetId="2" hidden="1">'1_Demontāža'!$A$15:$IB$23</definedName>
    <definedName name="_xlnm._FilterDatabase" localSheetId="11" hidden="1">'10_ŪKT'!$A$15:$IB$197</definedName>
    <definedName name="_xlnm._FilterDatabase" localSheetId="12" hidden="1">'11_ELT_Apg.'!$A$15:$IB$83</definedName>
    <definedName name="_xlnm._FilterDatabase" localSheetId="13" hidden="1">'12_ELT'!$A$15:$IB$71</definedName>
    <definedName name="_xlnm._FilterDatabase" localSheetId="14" hidden="1">'13_CD'!$A$15:$IB$52</definedName>
    <definedName name="_xlnm._FilterDatabase" localSheetId="15" hidden="1">'14_TS'!$A$15:$IB$32</definedName>
    <definedName name="_xlnm._FilterDatabase" localSheetId="16" hidden="1">'15_Apzaļumošana'!$A$15:$IB$52</definedName>
    <definedName name="_xlnm._FilterDatabase" localSheetId="18" hidden="1">'16_CD'!$A$15:$IB$53</definedName>
    <definedName name="_xlnm._FilterDatabase" localSheetId="19" hidden="1">'17_TS'!$A$15:$IB$25</definedName>
    <definedName name="_xlnm._FilterDatabase" localSheetId="20" hidden="1">'18_Apzaļumošana'!$A$15:$IB$78</definedName>
    <definedName name="_xlnm._FilterDatabase" localSheetId="3" hidden="1">'2_Vispārējie būvdarbi'!$A$15:$IB$269</definedName>
    <definedName name="_xlnm._FilterDatabase" localSheetId="4" hidden="1">'3_UK'!$A$15:$IB$63</definedName>
    <definedName name="_xlnm._FilterDatabase" localSheetId="5" hidden="1">'4_AVK'!$A$15:$IB$31</definedName>
    <definedName name="_xlnm._FilterDatabase" localSheetId="6" hidden="1">'5_UAS'!$A$15:$IB$30</definedName>
    <definedName name="_xlnm._FilterDatabase" localSheetId="7" hidden="1">'6_EES'!$A$15:$IB$35</definedName>
    <definedName name="_xlnm._FilterDatabase" localSheetId="8" hidden="1">'7_EL'!$A$15:$IB$108</definedName>
    <definedName name="_xlnm._FilterDatabase" localSheetId="9" hidden="1">'8_Zibensaizsardzība'!$A$15:$IB$38</definedName>
    <definedName name="_xlnm._FilterDatabase" localSheetId="10" hidden="1">'9_Video'!$A$15:$IB$46</definedName>
    <definedName name="_xlnm.Print_Area" localSheetId="2">'1_Demontāža'!$A$1:$P$36</definedName>
    <definedName name="_xlnm.Print_Area" localSheetId="1">'1_Kopsav.'!$A$1:$I$45</definedName>
    <definedName name="_xlnm.Print_Area" localSheetId="11">'10_ŪKT'!$A$1:$P$210</definedName>
    <definedName name="_xlnm.Print_Area" localSheetId="12">'11_ELT_Apg.'!$A$1:$P$96</definedName>
    <definedName name="_xlnm.Print_Area" localSheetId="13">'12_ELT'!$A$1:$P$84</definedName>
    <definedName name="_xlnm.Print_Area" localSheetId="14">'13_CD'!$A$1:$P$65</definedName>
    <definedName name="_xlnm.Print_Area" localSheetId="15">'14_TS'!$A$1:$P$45</definedName>
    <definedName name="_xlnm.Print_Area" localSheetId="16">'15_Apzaļumošana'!$A$1:$P$65</definedName>
    <definedName name="_xlnm.Print_Area" localSheetId="18">'16_CD'!$A$1:$P$66</definedName>
    <definedName name="_xlnm.Print_Area" localSheetId="19">'17_TS'!$A$1:$P$38</definedName>
    <definedName name="_xlnm.Print_Area" localSheetId="20">'18_Apzaļumošana'!$A$1:$P$91</definedName>
    <definedName name="_xlnm.Print_Area" localSheetId="17">'2_Kopsav.'!$A$1:$I$33</definedName>
    <definedName name="_xlnm.Print_Area" localSheetId="3">'2_Vispārējie būvdarbi'!$A$1:$P$282</definedName>
    <definedName name="_xlnm.Print_Area" localSheetId="4">'3_UK'!$A$1:$P$76</definedName>
    <definedName name="_xlnm.Print_Area" localSheetId="5">'4_AVK'!$A$1:$P$44</definedName>
    <definedName name="_xlnm.Print_Area" localSheetId="6">'5_UAS'!$A$1:$P$43</definedName>
    <definedName name="_xlnm.Print_Area" localSheetId="7">'6_EES'!$A$1:$P$48</definedName>
    <definedName name="_xlnm.Print_Area" localSheetId="8">'7_EL'!$A$1:$P$121</definedName>
    <definedName name="_xlnm.Print_Area" localSheetId="9">'8_Zibensaizsardzība'!$A$1:$P$51</definedName>
    <definedName name="_xlnm.Print_Area" localSheetId="10">'9_Video'!$A$1:$P$59</definedName>
    <definedName name="_xlnm.Print_Area" localSheetId="0">KOPTĀME!$A$1:$C$30</definedName>
    <definedName name="_xlnm.Print_Titles" localSheetId="2">'1_Demontāža'!$14:$15</definedName>
    <definedName name="_xlnm.Print_Titles" localSheetId="11">'10_ŪKT'!$14:$15</definedName>
    <definedName name="_xlnm.Print_Titles" localSheetId="12">'11_ELT_Apg.'!$14:$15</definedName>
    <definedName name="_xlnm.Print_Titles" localSheetId="13">'12_ELT'!$14:$15</definedName>
    <definedName name="_xlnm.Print_Titles" localSheetId="14">'13_CD'!$14:$15</definedName>
    <definedName name="_xlnm.Print_Titles" localSheetId="15">'14_TS'!$14:$15</definedName>
    <definedName name="_xlnm.Print_Titles" localSheetId="16">'15_Apzaļumošana'!$14:$15</definedName>
    <definedName name="_xlnm.Print_Titles" localSheetId="18">'16_CD'!$14:$15</definedName>
    <definedName name="_xlnm.Print_Titles" localSheetId="19">'17_TS'!$14:$15</definedName>
    <definedName name="_xlnm.Print_Titles" localSheetId="20">'18_Apzaļumošana'!$14:$15</definedName>
    <definedName name="_xlnm.Print_Titles" localSheetId="3">'2_Vispārējie būvdarbi'!$14:$15</definedName>
    <definedName name="_xlnm.Print_Titles" localSheetId="4">'3_UK'!$14:$15</definedName>
    <definedName name="_xlnm.Print_Titles" localSheetId="5">'4_AVK'!$14:$15</definedName>
    <definedName name="_xlnm.Print_Titles" localSheetId="6">'5_UAS'!$14:$15</definedName>
    <definedName name="_xlnm.Print_Titles" localSheetId="7">'6_EES'!$14:$15</definedName>
    <definedName name="_xlnm.Print_Titles" localSheetId="8">'7_EL'!$14:$15</definedName>
    <definedName name="_xlnm.Print_Titles" localSheetId="9">'8_Zibensaizsardzība'!$14:$15</definedName>
    <definedName name="_xlnm.Print_Titles" localSheetId="10">'9_Video'!$14:$15</definedName>
  </definedNames>
  <calcPr calcId="191029" calcMode="autoNoTable" fullPrecision="0"/>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244" i="101" l="1"/>
  <c r="W244" i="101"/>
  <c r="V244" i="101"/>
  <c r="T244" i="101"/>
  <c r="O244" i="101"/>
  <c r="N244" i="101"/>
  <c r="L244" i="101"/>
  <c r="H244" i="101"/>
  <c r="K244" i="101" s="1"/>
  <c r="T240" i="101"/>
  <c r="X240" i="101"/>
  <c r="W240" i="101"/>
  <c r="V240" i="101"/>
  <c r="O240" i="101"/>
  <c r="N240" i="101"/>
  <c r="L240" i="101"/>
  <c r="H240" i="101"/>
  <c r="K240" i="101" s="1"/>
  <c r="M240" i="101" l="1"/>
  <c r="P240" i="101" s="1"/>
  <c r="M244" i="101"/>
  <c r="P244" i="101" s="1"/>
  <c r="X77" i="112" l="1"/>
  <c r="W77" i="112"/>
  <c r="V77" i="112"/>
  <c r="T77" i="112"/>
  <c r="O77" i="112"/>
  <c r="N77" i="112"/>
  <c r="L77" i="112"/>
  <c r="H77" i="112"/>
  <c r="K77" i="112" s="1"/>
  <c r="X76" i="112"/>
  <c r="W76" i="112"/>
  <c r="V76" i="112"/>
  <c r="T76" i="112"/>
  <c r="O76" i="112"/>
  <c r="N76" i="112"/>
  <c r="L76" i="112"/>
  <c r="H76" i="112"/>
  <c r="K76" i="112" s="1"/>
  <c r="X75" i="112"/>
  <c r="W75" i="112"/>
  <c r="V75" i="112"/>
  <c r="T75" i="112"/>
  <c r="O75" i="112"/>
  <c r="N75" i="112"/>
  <c r="L75" i="112"/>
  <c r="H75" i="112"/>
  <c r="M75" i="112" s="1"/>
  <c r="X74" i="112"/>
  <c r="W74" i="112"/>
  <c r="V74" i="112"/>
  <c r="T74" i="112"/>
  <c r="O74" i="112"/>
  <c r="N74" i="112"/>
  <c r="L74" i="112"/>
  <c r="H74" i="112"/>
  <c r="M74" i="112" s="1"/>
  <c r="X78" i="112"/>
  <c r="W78" i="112"/>
  <c r="V78" i="112"/>
  <c r="T78" i="112"/>
  <c r="O78" i="112"/>
  <c r="N78" i="112"/>
  <c r="L78" i="112"/>
  <c r="H78" i="112"/>
  <c r="K78" i="112" s="1"/>
  <c r="X73" i="112"/>
  <c r="W73" i="112"/>
  <c r="V73" i="112"/>
  <c r="T73" i="112"/>
  <c r="O73" i="112"/>
  <c r="N73" i="112"/>
  <c r="L73" i="112"/>
  <c r="H73" i="112"/>
  <c r="K73" i="112" s="1"/>
  <c r="X21" i="112"/>
  <c r="W21" i="112"/>
  <c r="V21" i="112"/>
  <c r="T21" i="112"/>
  <c r="O21" i="112"/>
  <c r="N21" i="112"/>
  <c r="L21" i="112"/>
  <c r="H21" i="112"/>
  <c r="K21" i="112" s="1"/>
  <c r="M76" i="112" l="1"/>
  <c r="M21" i="112"/>
  <c r="P21" i="112" s="1"/>
  <c r="K75" i="112"/>
  <c r="P75" i="112"/>
  <c r="P76" i="112"/>
  <c r="M77" i="112"/>
  <c r="P77" i="112" s="1"/>
  <c r="P74" i="112"/>
  <c r="K74" i="112"/>
  <c r="M73" i="112"/>
  <c r="P73" i="112" s="1"/>
  <c r="M78" i="112"/>
  <c r="P78" i="112" s="1"/>
  <c r="X27" i="118" l="1"/>
  <c r="W27" i="118"/>
  <c r="V27" i="118"/>
  <c r="T27" i="118"/>
  <c r="O27" i="118"/>
  <c r="N27" i="118"/>
  <c r="M27" i="118"/>
  <c r="P27" i="118" s="1"/>
  <c r="L27" i="118"/>
  <c r="H27" i="118"/>
  <c r="K27" i="118" s="1"/>
  <c r="X26" i="118"/>
  <c r="W26" i="118"/>
  <c r="V26" i="118"/>
  <c r="T26" i="118"/>
  <c r="O26" i="118"/>
  <c r="N26" i="118"/>
  <c r="L26" i="118"/>
  <c r="H26" i="118"/>
  <c r="K26" i="118" s="1"/>
  <c r="X25" i="118"/>
  <c r="W25" i="118"/>
  <c r="V25" i="118"/>
  <c r="T25" i="118"/>
  <c r="O25" i="118"/>
  <c r="N25" i="118"/>
  <c r="L25" i="118"/>
  <c r="K25" i="118"/>
  <c r="H25" i="118"/>
  <c r="M25" i="118" s="1"/>
  <c r="X24" i="118"/>
  <c r="W24" i="118"/>
  <c r="V24" i="118"/>
  <c r="T24" i="118"/>
  <c r="X29" i="118"/>
  <c r="W29" i="118"/>
  <c r="V29" i="118"/>
  <c r="T29" i="118"/>
  <c r="O29" i="118"/>
  <c r="N29" i="118"/>
  <c r="M29" i="118"/>
  <c r="P29" i="118" s="1"/>
  <c r="L29" i="118"/>
  <c r="H29" i="118"/>
  <c r="K29" i="118" s="1"/>
  <c r="X28" i="118"/>
  <c r="W28" i="118"/>
  <c r="V28" i="118"/>
  <c r="T28" i="118"/>
  <c r="O28" i="118"/>
  <c r="N28" i="118"/>
  <c r="L28" i="118"/>
  <c r="H28" i="118"/>
  <c r="M28" i="118" s="1"/>
  <c r="X30" i="118"/>
  <c r="W30" i="118"/>
  <c r="V30" i="118"/>
  <c r="T30" i="118"/>
  <c r="O30" i="118"/>
  <c r="N30" i="118"/>
  <c r="L30" i="118"/>
  <c r="H30" i="118"/>
  <c r="K30" i="118" s="1"/>
  <c r="X23" i="118"/>
  <c r="W23" i="118"/>
  <c r="V23" i="118"/>
  <c r="T23" i="118"/>
  <c r="O23" i="118"/>
  <c r="N23" i="118"/>
  <c r="L23" i="118"/>
  <c r="H23" i="118"/>
  <c r="M23" i="118" s="1"/>
  <c r="K28" i="118" l="1"/>
  <c r="P25" i="118"/>
  <c r="M26" i="118"/>
  <c r="P26" i="118" s="1"/>
  <c r="P28" i="118"/>
  <c r="M30" i="118"/>
  <c r="P30" i="118" s="1"/>
  <c r="P23" i="118"/>
  <c r="K23" i="118"/>
  <c r="X52" i="105"/>
  <c r="W52" i="105"/>
  <c r="V52" i="105"/>
  <c r="T52" i="105"/>
  <c r="O52" i="105"/>
  <c r="N52" i="105"/>
  <c r="L52" i="105"/>
  <c r="H52" i="105"/>
  <c r="M52" i="105" s="1"/>
  <c r="X51" i="105"/>
  <c r="W51" i="105"/>
  <c r="V51" i="105"/>
  <c r="T51" i="105"/>
  <c r="O51" i="105"/>
  <c r="N51" i="105"/>
  <c r="L51" i="105"/>
  <c r="H51" i="105"/>
  <c r="K51" i="105" s="1"/>
  <c r="X50" i="105"/>
  <c r="W50" i="105"/>
  <c r="V50" i="105"/>
  <c r="T50" i="105"/>
  <c r="O50" i="105"/>
  <c r="N50" i="105"/>
  <c r="L50" i="105"/>
  <c r="H50" i="105"/>
  <c r="K50" i="105" s="1"/>
  <c r="X49" i="105"/>
  <c r="W49" i="105"/>
  <c r="V49" i="105"/>
  <c r="T49" i="105"/>
  <c r="O49" i="105"/>
  <c r="N49" i="105"/>
  <c r="L49" i="105"/>
  <c r="H49" i="105"/>
  <c r="K49" i="105" s="1"/>
  <c r="X48" i="105"/>
  <c r="W48" i="105"/>
  <c r="V48" i="105"/>
  <c r="T48" i="105"/>
  <c r="O48" i="105"/>
  <c r="N48" i="105"/>
  <c r="L48" i="105"/>
  <c r="H48" i="105"/>
  <c r="M48" i="105" s="1"/>
  <c r="X47" i="105"/>
  <c r="W47" i="105"/>
  <c r="V47" i="105"/>
  <c r="T47" i="105"/>
  <c r="O47" i="105"/>
  <c r="N47" i="105"/>
  <c r="L47" i="105"/>
  <c r="H47" i="105"/>
  <c r="M47" i="105" s="1"/>
  <c r="X46" i="105"/>
  <c r="W46" i="105"/>
  <c r="V46" i="105"/>
  <c r="T46" i="105"/>
  <c r="O46" i="105"/>
  <c r="N46" i="105"/>
  <c r="L46" i="105"/>
  <c r="H46" i="105"/>
  <c r="K46" i="105" s="1"/>
  <c r="X45" i="105"/>
  <c r="W45" i="105"/>
  <c r="V45" i="105"/>
  <c r="T45" i="105"/>
  <c r="O45" i="105"/>
  <c r="N45" i="105"/>
  <c r="L45" i="105"/>
  <c r="H45" i="105"/>
  <c r="K45" i="105" s="1"/>
  <c r="X44" i="105"/>
  <c r="W44" i="105"/>
  <c r="V44" i="105"/>
  <c r="T44" i="105"/>
  <c r="O44" i="105"/>
  <c r="N44" i="105"/>
  <c r="L44" i="105"/>
  <c r="H44" i="105"/>
  <c r="M44" i="105" s="1"/>
  <c r="X43" i="105"/>
  <c r="W43" i="105"/>
  <c r="V43" i="105"/>
  <c r="T43" i="105"/>
  <c r="O43" i="105"/>
  <c r="N43" i="105"/>
  <c r="L43" i="105"/>
  <c r="H43" i="105"/>
  <c r="M43" i="105" s="1"/>
  <c r="V42" i="105"/>
  <c r="X41" i="105"/>
  <c r="W41" i="105"/>
  <c r="V41" i="105"/>
  <c r="T41" i="105"/>
  <c r="O41" i="105"/>
  <c r="N41" i="105"/>
  <c r="L41" i="105"/>
  <c r="H41" i="105"/>
  <c r="K41" i="105" s="1"/>
  <c r="V40" i="105"/>
  <c r="V39" i="105"/>
  <c r="T39" i="105"/>
  <c r="X38" i="105"/>
  <c r="W38" i="105"/>
  <c r="V38" i="105"/>
  <c r="T38" i="105"/>
  <c r="O38" i="105"/>
  <c r="N38" i="105"/>
  <c r="L38" i="105"/>
  <c r="H38" i="105"/>
  <c r="K38" i="105" s="1"/>
  <c r="C30" i="90"/>
  <c r="B30" i="90"/>
  <c r="C29" i="90"/>
  <c r="B29" i="90"/>
  <c r="C28" i="90"/>
  <c r="B28" i="90"/>
  <c r="M50" i="105" l="1"/>
  <c r="M38" i="105"/>
  <c r="P50" i="105"/>
  <c r="K48" i="105"/>
  <c r="P43" i="105"/>
  <c r="P44" i="105"/>
  <c r="M46" i="105"/>
  <c r="P46" i="105" s="1"/>
  <c r="K44" i="105"/>
  <c r="M51" i="105"/>
  <c r="P51" i="105" s="1"/>
  <c r="P52" i="105"/>
  <c r="P47" i="105"/>
  <c r="P48" i="105"/>
  <c r="P38" i="105"/>
  <c r="K52" i="105"/>
  <c r="M41" i="105"/>
  <c r="P41" i="105" s="1"/>
  <c r="K43" i="105"/>
  <c r="M45" i="105"/>
  <c r="P45" i="105" s="1"/>
  <c r="K47" i="105"/>
  <c r="M49" i="105"/>
  <c r="P49" i="105" s="1"/>
  <c r="D45" i="118"/>
  <c r="D42" i="118"/>
  <c r="D40" i="118"/>
  <c r="D37" i="118"/>
  <c r="X31" i="118"/>
  <c r="W31" i="118"/>
  <c r="V31" i="118"/>
  <c r="T31" i="118"/>
  <c r="O31" i="118"/>
  <c r="N31" i="118"/>
  <c r="L31" i="118"/>
  <c r="H31" i="118"/>
  <c r="K31" i="118" s="1"/>
  <c r="X22" i="118"/>
  <c r="W22" i="118"/>
  <c r="V22" i="118"/>
  <c r="T22" i="118"/>
  <c r="O22" i="118"/>
  <c r="N22" i="118"/>
  <c r="L22" i="118"/>
  <c r="H22" i="118"/>
  <c r="K22" i="118" s="1"/>
  <c r="X21" i="118"/>
  <c r="W21" i="118"/>
  <c r="V21" i="118"/>
  <c r="T21" i="118"/>
  <c r="O21" i="118"/>
  <c r="N21" i="118"/>
  <c r="L21" i="118"/>
  <c r="H21" i="118"/>
  <c r="M21" i="118" s="1"/>
  <c r="X20" i="118"/>
  <c r="W20" i="118"/>
  <c r="V20" i="118"/>
  <c r="T20" i="118"/>
  <c r="O20" i="118"/>
  <c r="N20" i="118"/>
  <c r="L20" i="118"/>
  <c r="K20" i="118"/>
  <c r="H20" i="118"/>
  <c r="M20" i="118" s="1"/>
  <c r="P20" i="118" s="1"/>
  <c r="X19" i="118"/>
  <c r="W19" i="118"/>
  <c r="V19" i="118"/>
  <c r="T19" i="118"/>
  <c r="O19" i="118"/>
  <c r="N19" i="118"/>
  <c r="L19" i="118"/>
  <c r="H19" i="118"/>
  <c r="K19" i="118" s="1"/>
  <c r="X18" i="118"/>
  <c r="W18" i="118"/>
  <c r="V18" i="118"/>
  <c r="T18" i="118"/>
  <c r="O18" i="118"/>
  <c r="N18" i="118"/>
  <c r="M18" i="118"/>
  <c r="L18" i="118"/>
  <c r="H18" i="118"/>
  <c r="K18" i="118" s="1"/>
  <c r="X17" i="118"/>
  <c r="W17" i="118"/>
  <c r="V17" i="118"/>
  <c r="T17" i="118"/>
  <c r="O17" i="118"/>
  <c r="N17" i="118"/>
  <c r="L17" i="118"/>
  <c r="H17" i="118"/>
  <c r="M17" i="118" s="1"/>
  <c r="V16" i="118"/>
  <c r="T16" i="118"/>
  <c r="H16" i="118"/>
  <c r="N12" i="118"/>
  <c r="A8" i="118"/>
  <c r="A7" i="118"/>
  <c r="A6" i="118"/>
  <c r="D65" i="117"/>
  <c r="D62" i="117"/>
  <c r="D60" i="117"/>
  <c r="D57" i="117"/>
  <c r="X51" i="117"/>
  <c r="W51" i="117"/>
  <c r="V51" i="117"/>
  <c r="T51" i="117"/>
  <c r="O51" i="117"/>
  <c r="N51" i="117"/>
  <c r="L51" i="117"/>
  <c r="H51" i="117"/>
  <c r="K51" i="117" s="1"/>
  <c r="X50" i="117"/>
  <c r="W50" i="117"/>
  <c r="V50" i="117"/>
  <c r="T50" i="117"/>
  <c r="O50" i="117"/>
  <c r="N50" i="117"/>
  <c r="L50" i="117"/>
  <c r="H50" i="117"/>
  <c r="M50" i="117" s="1"/>
  <c r="X49" i="117"/>
  <c r="W49" i="117"/>
  <c r="V49" i="117"/>
  <c r="T49" i="117"/>
  <c r="O49" i="117"/>
  <c r="N49" i="117"/>
  <c r="L49" i="117"/>
  <c r="H49" i="117"/>
  <c r="M49" i="117" s="1"/>
  <c r="X48" i="117"/>
  <c r="W48" i="117"/>
  <c r="V48" i="117"/>
  <c r="T48" i="117"/>
  <c r="O48" i="117"/>
  <c r="N48" i="117"/>
  <c r="L48" i="117"/>
  <c r="H48" i="117"/>
  <c r="K48" i="117" s="1"/>
  <c r="X47" i="117"/>
  <c r="W47" i="117"/>
  <c r="V47" i="117"/>
  <c r="T47" i="117"/>
  <c r="O47" i="117"/>
  <c r="N47" i="117"/>
  <c r="M47" i="117"/>
  <c r="P47" i="117" s="1"/>
  <c r="L47" i="117"/>
  <c r="H47" i="117"/>
  <c r="K47" i="117" s="1"/>
  <c r="X46" i="117"/>
  <c r="W46" i="117"/>
  <c r="V46" i="117"/>
  <c r="T46" i="117"/>
  <c r="O46" i="117"/>
  <c r="N46" i="117"/>
  <c r="L46" i="117"/>
  <c r="H46" i="117"/>
  <c r="M46" i="117" s="1"/>
  <c r="X45" i="117"/>
  <c r="W45" i="117"/>
  <c r="V45" i="117"/>
  <c r="T45" i="117"/>
  <c r="O45" i="117"/>
  <c r="N45" i="117"/>
  <c r="L45" i="117"/>
  <c r="H45" i="117"/>
  <c r="M45" i="117" s="1"/>
  <c r="X44" i="117"/>
  <c r="W44" i="117"/>
  <c r="V44" i="117"/>
  <c r="T44" i="117"/>
  <c r="O44" i="117"/>
  <c r="N44" i="117"/>
  <c r="L44" i="117"/>
  <c r="H44" i="117"/>
  <c r="K44" i="117" s="1"/>
  <c r="X43" i="117"/>
  <c r="W43" i="117"/>
  <c r="V43" i="117"/>
  <c r="T43" i="117"/>
  <c r="O43" i="117"/>
  <c r="N43" i="117"/>
  <c r="L43" i="117"/>
  <c r="H43" i="117"/>
  <c r="K43" i="117" s="1"/>
  <c r="X42" i="117"/>
  <c r="W42" i="117"/>
  <c r="V42" i="117"/>
  <c r="T42" i="117"/>
  <c r="O42" i="117"/>
  <c r="N42" i="117"/>
  <c r="L42" i="117"/>
  <c r="H42" i="117"/>
  <c r="M42" i="117" s="1"/>
  <c r="X41" i="117"/>
  <c r="W41" i="117"/>
  <c r="V41" i="117"/>
  <c r="T41" i="117"/>
  <c r="O41" i="117"/>
  <c r="N41" i="117"/>
  <c r="L41" i="117"/>
  <c r="H41" i="117"/>
  <c r="M41" i="117" s="1"/>
  <c r="X40" i="117"/>
  <c r="W40" i="117"/>
  <c r="V40" i="117"/>
  <c r="T40" i="117"/>
  <c r="O40" i="117"/>
  <c r="N40" i="117"/>
  <c r="L40" i="117"/>
  <c r="H40" i="117"/>
  <c r="K40" i="117" s="1"/>
  <c r="X39" i="117"/>
  <c r="W39" i="117"/>
  <c r="V39" i="117"/>
  <c r="T39" i="117"/>
  <c r="O39" i="117"/>
  <c r="N39" i="117"/>
  <c r="L39" i="117"/>
  <c r="H39" i="117"/>
  <c r="K39" i="117" s="1"/>
  <c r="X38" i="117"/>
  <c r="W38" i="117"/>
  <c r="V38" i="117"/>
  <c r="T38" i="117"/>
  <c r="O38" i="117"/>
  <c r="N38" i="117"/>
  <c r="L38" i="117"/>
  <c r="H38" i="117"/>
  <c r="M38" i="117" s="1"/>
  <c r="X37" i="117"/>
  <c r="W37" i="117"/>
  <c r="V37" i="117"/>
  <c r="T37" i="117"/>
  <c r="O37" i="117"/>
  <c r="N37" i="117"/>
  <c r="L37" i="117"/>
  <c r="H37" i="117"/>
  <c r="M37" i="117" s="1"/>
  <c r="X36" i="117"/>
  <c r="W36" i="117"/>
  <c r="V36" i="117"/>
  <c r="T36" i="117"/>
  <c r="O36" i="117"/>
  <c r="N36" i="117"/>
  <c r="L36" i="117"/>
  <c r="H36" i="117"/>
  <c r="K36" i="117" s="1"/>
  <c r="X35" i="117"/>
  <c r="W35" i="117"/>
  <c r="V35" i="117"/>
  <c r="T35" i="117"/>
  <c r="O35" i="117"/>
  <c r="N35" i="117"/>
  <c r="L35" i="117"/>
  <c r="H35" i="117"/>
  <c r="K35" i="117" s="1"/>
  <c r="X34" i="117"/>
  <c r="W34" i="117"/>
  <c r="V34" i="117"/>
  <c r="T34" i="117"/>
  <c r="O34" i="117"/>
  <c r="N34" i="117"/>
  <c r="L34" i="117"/>
  <c r="H34" i="117"/>
  <c r="M34" i="117" s="1"/>
  <c r="X33" i="117"/>
  <c r="W33" i="117"/>
  <c r="V33" i="117"/>
  <c r="T33" i="117"/>
  <c r="O33" i="117"/>
  <c r="N33" i="117"/>
  <c r="L33" i="117"/>
  <c r="H33" i="117"/>
  <c r="M33" i="117" s="1"/>
  <c r="X32" i="117"/>
  <c r="W32" i="117"/>
  <c r="V32" i="117"/>
  <c r="T32" i="117"/>
  <c r="O32" i="117"/>
  <c r="N32" i="117"/>
  <c r="L32" i="117"/>
  <c r="H32" i="117"/>
  <c r="K32" i="117" s="1"/>
  <c r="V31" i="117"/>
  <c r="T31" i="117"/>
  <c r="X30" i="117"/>
  <c r="W30" i="117"/>
  <c r="V30" i="117"/>
  <c r="T30" i="117"/>
  <c r="O30" i="117"/>
  <c r="N30" i="117"/>
  <c r="L30" i="117"/>
  <c r="H30" i="117"/>
  <c r="M30" i="117" s="1"/>
  <c r="X29" i="117"/>
  <c r="W29" i="117"/>
  <c r="V29" i="117"/>
  <c r="T29" i="117"/>
  <c r="O29" i="117"/>
  <c r="N29" i="117"/>
  <c r="L29" i="117"/>
  <c r="H29" i="117"/>
  <c r="M29" i="117" s="1"/>
  <c r="X28" i="117"/>
  <c r="W28" i="117"/>
  <c r="V28" i="117"/>
  <c r="T28" i="117"/>
  <c r="O28" i="117"/>
  <c r="N28" i="117"/>
  <c r="L28" i="117"/>
  <c r="H28" i="117"/>
  <c r="K28" i="117" s="1"/>
  <c r="X27" i="117"/>
  <c r="W27" i="117"/>
  <c r="V27" i="117"/>
  <c r="T27" i="117"/>
  <c r="O27" i="117"/>
  <c r="N27" i="117"/>
  <c r="L27" i="117"/>
  <c r="H27" i="117"/>
  <c r="K27" i="117" s="1"/>
  <c r="X26" i="117"/>
  <c r="W26" i="117"/>
  <c r="V26" i="117"/>
  <c r="T26" i="117"/>
  <c r="O26" i="117"/>
  <c r="N26" i="117"/>
  <c r="L26" i="117"/>
  <c r="H26" i="117"/>
  <c r="M26" i="117" s="1"/>
  <c r="X25" i="117"/>
  <c r="W25" i="117"/>
  <c r="V25" i="117"/>
  <c r="T25" i="117"/>
  <c r="O25" i="117"/>
  <c r="N25" i="117"/>
  <c r="L25" i="117"/>
  <c r="H25" i="117"/>
  <c r="M25" i="117" s="1"/>
  <c r="X24" i="117"/>
  <c r="W24" i="117"/>
  <c r="V24" i="117"/>
  <c r="T24" i="117"/>
  <c r="O24" i="117"/>
  <c r="N24" i="117"/>
  <c r="L24" i="117"/>
  <c r="H24" i="117"/>
  <c r="K24" i="117" s="1"/>
  <c r="X23" i="117"/>
  <c r="W23" i="117"/>
  <c r="V23" i="117"/>
  <c r="T23" i="117"/>
  <c r="O23" i="117"/>
  <c r="N23" i="117"/>
  <c r="L23" i="117"/>
  <c r="H23" i="117"/>
  <c r="K23" i="117" s="1"/>
  <c r="V22" i="117"/>
  <c r="T22" i="117"/>
  <c r="X21" i="117"/>
  <c r="W21" i="117"/>
  <c r="V21" i="117"/>
  <c r="T21" i="117"/>
  <c r="O21" i="117"/>
  <c r="N21" i="117"/>
  <c r="L21" i="117"/>
  <c r="H21" i="117"/>
  <c r="M21" i="117" s="1"/>
  <c r="X20" i="117"/>
  <c r="W20" i="117"/>
  <c r="V20" i="117"/>
  <c r="T20" i="117"/>
  <c r="O20" i="117"/>
  <c r="N20" i="117"/>
  <c r="L20" i="117"/>
  <c r="H20" i="117"/>
  <c r="K20" i="117" s="1"/>
  <c r="X19" i="117"/>
  <c r="W19" i="117"/>
  <c r="V19" i="117"/>
  <c r="T19" i="117"/>
  <c r="O19" i="117"/>
  <c r="N19" i="117"/>
  <c r="L19" i="117"/>
  <c r="H19" i="117"/>
  <c r="M19" i="117" s="1"/>
  <c r="V18" i="117"/>
  <c r="T18" i="117"/>
  <c r="X17" i="117"/>
  <c r="W17" i="117"/>
  <c r="V17" i="117"/>
  <c r="T17" i="117"/>
  <c r="O17" i="117"/>
  <c r="N17" i="117"/>
  <c r="L17" i="117"/>
  <c r="H17" i="117"/>
  <c r="M17" i="117" s="1"/>
  <c r="V16" i="117"/>
  <c r="T16" i="117"/>
  <c r="N12" i="117"/>
  <c r="A8" i="117"/>
  <c r="A7" i="117"/>
  <c r="A6" i="117"/>
  <c r="D65" i="116"/>
  <c r="D62" i="116"/>
  <c r="D60" i="116"/>
  <c r="D57" i="116"/>
  <c r="X51" i="116"/>
  <c r="W51" i="116"/>
  <c r="V51" i="116"/>
  <c r="T51" i="116"/>
  <c r="O51" i="116"/>
  <c r="N51" i="116"/>
  <c r="L51" i="116"/>
  <c r="H51" i="116"/>
  <c r="M51" i="116" s="1"/>
  <c r="X50" i="116"/>
  <c r="W50" i="116"/>
  <c r="V50" i="116"/>
  <c r="T50" i="116"/>
  <c r="O50" i="116"/>
  <c r="N50" i="116"/>
  <c r="L50" i="116"/>
  <c r="H50" i="116"/>
  <c r="K50" i="116" s="1"/>
  <c r="X49" i="116"/>
  <c r="W49" i="116"/>
  <c r="V49" i="116"/>
  <c r="T49" i="116"/>
  <c r="O49" i="116"/>
  <c r="N49" i="116"/>
  <c r="L49" i="116"/>
  <c r="H49" i="116"/>
  <c r="K49" i="116" s="1"/>
  <c r="X48" i="116"/>
  <c r="W48" i="116"/>
  <c r="V48" i="116"/>
  <c r="T48" i="116"/>
  <c r="O48" i="116"/>
  <c r="N48" i="116"/>
  <c r="L48" i="116"/>
  <c r="H48" i="116"/>
  <c r="M48" i="116" s="1"/>
  <c r="X47" i="116"/>
  <c r="W47" i="116"/>
  <c r="V47" i="116"/>
  <c r="T47" i="116"/>
  <c r="O47" i="116"/>
  <c r="N47" i="116"/>
  <c r="L47" i="116"/>
  <c r="H47" i="116"/>
  <c r="M47" i="116" s="1"/>
  <c r="X46" i="116"/>
  <c r="W46" i="116"/>
  <c r="V46" i="116"/>
  <c r="T46" i="116"/>
  <c r="O46" i="116"/>
  <c r="N46" i="116"/>
  <c r="L46" i="116"/>
  <c r="H46" i="116"/>
  <c r="K46" i="116" s="1"/>
  <c r="X45" i="116"/>
  <c r="W45" i="116"/>
  <c r="V45" i="116"/>
  <c r="T45" i="116"/>
  <c r="O45" i="116"/>
  <c r="N45" i="116"/>
  <c r="L45" i="116"/>
  <c r="H45" i="116"/>
  <c r="K45" i="116" s="1"/>
  <c r="V44" i="116"/>
  <c r="X43" i="116"/>
  <c r="W43" i="116"/>
  <c r="V43" i="116"/>
  <c r="T43" i="116"/>
  <c r="O43" i="116"/>
  <c r="N43" i="116"/>
  <c r="L43" i="116"/>
  <c r="H43" i="116"/>
  <c r="M43" i="116" s="1"/>
  <c r="X42" i="116"/>
  <c r="W42" i="116"/>
  <c r="V42" i="116"/>
  <c r="T42" i="116"/>
  <c r="O42" i="116"/>
  <c r="N42" i="116"/>
  <c r="L42" i="116"/>
  <c r="H42" i="116"/>
  <c r="K42" i="116" s="1"/>
  <c r="V41" i="116"/>
  <c r="V40" i="116"/>
  <c r="T40" i="116"/>
  <c r="X39" i="116"/>
  <c r="W39" i="116"/>
  <c r="V39" i="116"/>
  <c r="T39" i="116"/>
  <c r="O39" i="116"/>
  <c r="N39" i="116"/>
  <c r="L39" i="116"/>
  <c r="H39" i="116"/>
  <c r="M39" i="116" s="1"/>
  <c r="X38" i="116"/>
  <c r="W38" i="116"/>
  <c r="V38" i="116"/>
  <c r="T38" i="116"/>
  <c r="O38" i="116"/>
  <c r="N38" i="116"/>
  <c r="L38" i="116"/>
  <c r="H38" i="116"/>
  <c r="K38" i="116" s="1"/>
  <c r="V37" i="116"/>
  <c r="X36" i="116"/>
  <c r="W36" i="116"/>
  <c r="V36" i="116"/>
  <c r="T36" i="116"/>
  <c r="O36" i="116"/>
  <c r="N36" i="116"/>
  <c r="L36" i="116"/>
  <c r="H36" i="116"/>
  <c r="K36" i="116" s="1"/>
  <c r="X35" i="116"/>
  <c r="W35" i="116"/>
  <c r="V35" i="116"/>
  <c r="T35" i="116"/>
  <c r="O35" i="116"/>
  <c r="N35" i="116"/>
  <c r="L35" i="116"/>
  <c r="H35" i="116"/>
  <c r="K35" i="116" s="1"/>
  <c r="V34" i="116"/>
  <c r="X33" i="116"/>
  <c r="W33" i="116"/>
  <c r="V33" i="116"/>
  <c r="T33" i="116"/>
  <c r="O33" i="116"/>
  <c r="N33" i="116"/>
  <c r="L33" i="116"/>
  <c r="H33" i="116"/>
  <c r="K33" i="116" s="1"/>
  <c r="X32" i="116"/>
  <c r="W32" i="116"/>
  <c r="V32" i="116"/>
  <c r="T32" i="116"/>
  <c r="O32" i="116"/>
  <c r="N32" i="116"/>
  <c r="L32" i="116"/>
  <c r="H32" i="116"/>
  <c r="K32" i="116" s="1"/>
  <c r="X31" i="116"/>
  <c r="W31" i="116"/>
  <c r="V31" i="116"/>
  <c r="T31" i="116"/>
  <c r="O31" i="116"/>
  <c r="N31" i="116"/>
  <c r="L31" i="116"/>
  <c r="H31" i="116"/>
  <c r="M31" i="116" s="1"/>
  <c r="V30" i="116"/>
  <c r="X29" i="116"/>
  <c r="W29" i="116"/>
  <c r="V29" i="116"/>
  <c r="T29" i="116"/>
  <c r="O29" i="116"/>
  <c r="N29" i="116"/>
  <c r="L29" i="116"/>
  <c r="H29" i="116"/>
  <c r="K29" i="116" s="1"/>
  <c r="V28" i="116"/>
  <c r="V27" i="116"/>
  <c r="T27" i="116"/>
  <c r="X26" i="116"/>
  <c r="W26" i="116"/>
  <c r="V26" i="116"/>
  <c r="T26" i="116"/>
  <c r="O26" i="116"/>
  <c r="N26" i="116"/>
  <c r="L26" i="116"/>
  <c r="H26" i="116"/>
  <c r="M26" i="116" s="1"/>
  <c r="V25" i="116"/>
  <c r="X24" i="116"/>
  <c r="W24" i="116"/>
  <c r="V24" i="116"/>
  <c r="T24" i="116"/>
  <c r="O24" i="116"/>
  <c r="N24" i="116"/>
  <c r="L24" i="116"/>
  <c r="H24" i="116"/>
  <c r="K24" i="116" s="1"/>
  <c r="X23" i="116"/>
  <c r="W23" i="116"/>
  <c r="V23" i="116"/>
  <c r="T23" i="116"/>
  <c r="O23" i="116"/>
  <c r="N23" i="116"/>
  <c r="L23" i="116"/>
  <c r="H23" i="116"/>
  <c r="M23" i="116" s="1"/>
  <c r="V22" i="116"/>
  <c r="V21" i="116"/>
  <c r="T21" i="116"/>
  <c r="X20" i="116"/>
  <c r="W20" i="116"/>
  <c r="V20" i="116"/>
  <c r="T20" i="116"/>
  <c r="O20" i="116"/>
  <c r="N20" i="116"/>
  <c r="L20" i="116"/>
  <c r="H20" i="116"/>
  <c r="K20" i="116" s="1"/>
  <c r="X19" i="116"/>
  <c r="W19" i="116"/>
  <c r="V19" i="116"/>
  <c r="T19" i="116"/>
  <c r="O19" i="116"/>
  <c r="N19" i="116"/>
  <c r="L19" i="116"/>
  <c r="H19" i="116"/>
  <c r="K19" i="116" s="1"/>
  <c r="X18" i="116"/>
  <c r="W18" i="116"/>
  <c r="V18" i="116"/>
  <c r="T18" i="116"/>
  <c r="O18" i="116"/>
  <c r="N18" i="116"/>
  <c r="L18" i="116"/>
  <c r="H18" i="116"/>
  <c r="M18" i="116" s="1"/>
  <c r="V17" i="116"/>
  <c r="V16" i="116"/>
  <c r="T16" i="116"/>
  <c r="N12" i="116"/>
  <c r="A8" i="116"/>
  <c r="A7" i="116"/>
  <c r="A6" i="116"/>
  <c r="M22" i="118" l="1"/>
  <c r="L32" i="118"/>
  <c r="M51" i="117"/>
  <c r="P51" i="117" s="1"/>
  <c r="M27" i="117"/>
  <c r="P27" i="117" s="1"/>
  <c r="M24" i="117"/>
  <c r="P24" i="117"/>
  <c r="M32" i="117"/>
  <c r="P32" i="117" s="1"/>
  <c r="P19" i="117"/>
  <c r="M35" i="117"/>
  <c r="P35" i="117" s="1"/>
  <c r="P30" i="117"/>
  <c r="M20" i="117"/>
  <c r="P20" i="117" s="1"/>
  <c r="M28" i="117"/>
  <c r="P28" i="117" s="1"/>
  <c r="M39" i="117"/>
  <c r="P39" i="117" s="1"/>
  <c r="P29" i="117"/>
  <c r="M23" i="117"/>
  <c r="P23" i="117" s="1"/>
  <c r="M43" i="117"/>
  <c r="P43" i="117" s="1"/>
  <c r="K19" i="117"/>
  <c r="K26" i="117"/>
  <c r="K30" i="117"/>
  <c r="K34" i="117"/>
  <c r="P45" i="117"/>
  <c r="P46" i="117"/>
  <c r="O52" i="117"/>
  <c r="H30" i="90" s="1"/>
  <c r="M36" i="117"/>
  <c r="P36" i="117" s="1"/>
  <c r="K38" i="117"/>
  <c r="M40" i="117"/>
  <c r="P40" i="117" s="1"/>
  <c r="K42" i="117"/>
  <c r="M44" i="117"/>
  <c r="P44" i="117" s="1"/>
  <c r="K46" i="117"/>
  <c r="M48" i="117"/>
  <c r="P48" i="117" s="1"/>
  <c r="K50" i="117"/>
  <c r="P17" i="117"/>
  <c r="P34" i="117"/>
  <c r="P50" i="117"/>
  <c r="P37" i="117"/>
  <c r="P38" i="117"/>
  <c r="L52" i="117"/>
  <c r="I30" i="90" s="1"/>
  <c r="P33" i="117"/>
  <c r="P49" i="117"/>
  <c r="P21" i="117"/>
  <c r="N52" i="117"/>
  <c r="G30" i="90" s="1"/>
  <c r="P25" i="117"/>
  <c r="P26" i="117"/>
  <c r="P41" i="117"/>
  <c r="P42" i="117"/>
  <c r="I29" i="90"/>
  <c r="P17" i="118"/>
  <c r="P21" i="118"/>
  <c r="N32" i="118"/>
  <c r="G29" i="90" s="1"/>
  <c r="O32" i="118"/>
  <c r="H29" i="90" s="1"/>
  <c r="P18" i="118"/>
  <c r="P22" i="118"/>
  <c r="M19" i="116"/>
  <c r="M49" i="116"/>
  <c r="P49" i="116" s="1"/>
  <c r="K17" i="118"/>
  <c r="M19" i="118"/>
  <c r="P19" i="118" s="1"/>
  <c r="K21" i="118"/>
  <c r="M31" i="118"/>
  <c r="P31" i="118" s="1"/>
  <c r="K17" i="117"/>
  <c r="K21" i="117"/>
  <c r="K25" i="117"/>
  <c r="K33" i="117"/>
  <c r="K37" i="117"/>
  <c r="K41" i="117"/>
  <c r="K45" i="117"/>
  <c r="K49" i="117"/>
  <c r="K29" i="117"/>
  <c r="M35" i="116"/>
  <c r="M42" i="116"/>
  <c r="P42" i="116" s="1"/>
  <c r="P51" i="116"/>
  <c r="M32" i="116"/>
  <c r="P32" i="116" s="1"/>
  <c r="K23" i="116"/>
  <c r="M46" i="116"/>
  <c r="P46" i="116" s="1"/>
  <c r="K48" i="116"/>
  <c r="P23" i="116"/>
  <c r="P47" i="116"/>
  <c r="P48" i="116"/>
  <c r="N52" i="116"/>
  <c r="G28" i="90" s="1"/>
  <c r="P18" i="116"/>
  <c r="M20" i="116"/>
  <c r="P20" i="116" s="1"/>
  <c r="M29" i="116"/>
  <c r="P29" i="116" s="1"/>
  <c r="K31" i="116"/>
  <c r="P31" i="116"/>
  <c r="M36" i="116"/>
  <c r="P36" i="116" s="1"/>
  <c r="P39" i="116"/>
  <c r="M50" i="116"/>
  <c r="P50" i="116" s="1"/>
  <c r="O52" i="116"/>
  <c r="H28" i="90" s="1"/>
  <c r="P19" i="116"/>
  <c r="M24" i="116"/>
  <c r="P24" i="116" s="1"/>
  <c r="M33" i="116"/>
  <c r="P33" i="116" s="1"/>
  <c r="P35" i="116"/>
  <c r="M38" i="116"/>
  <c r="P38" i="116" s="1"/>
  <c r="P43" i="116"/>
  <c r="M45" i="116"/>
  <c r="P45" i="116" s="1"/>
  <c r="L52" i="116"/>
  <c r="I28" i="90" s="1"/>
  <c r="P26" i="116"/>
  <c r="K39" i="116"/>
  <c r="K43" i="116"/>
  <c r="K47" i="116"/>
  <c r="K18" i="116"/>
  <c r="K26" i="116"/>
  <c r="K51" i="116"/>
  <c r="X72" i="112"/>
  <c r="W72" i="112"/>
  <c r="V72" i="112"/>
  <c r="T72" i="112"/>
  <c r="O72" i="112"/>
  <c r="N72" i="112"/>
  <c r="L72" i="112"/>
  <c r="H72" i="112"/>
  <c r="K72" i="112" s="1"/>
  <c r="M72" i="112" l="1"/>
  <c r="P72" i="112" s="1"/>
  <c r="P52" i="117"/>
  <c r="M52" i="117"/>
  <c r="F30" i="90" s="1"/>
  <c r="P32" i="118"/>
  <c r="M32" i="118"/>
  <c r="F29" i="90" s="1"/>
  <c r="P52" i="116"/>
  <c r="M52" i="116"/>
  <c r="F28" i="90" s="1"/>
  <c r="X267" i="101"/>
  <c r="W267" i="101"/>
  <c r="V267" i="101"/>
  <c r="T267" i="101"/>
  <c r="O267" i="101"/>
  <c r="N267" i="101"/>
  <c r="L267" i="101"/>
  <c r="H267" i="101"/>
  <c r="K267" i="101" s="1"/>
  <c r="M267" i="101" l="1"/>
  <c r="P267" i="101" s="1"/>
  <c r="N11" i="116"/>
  <c r="E28" i="90"/>
  <c r="N11" i="118"/>
  <c r="E29" i="90"/>
  <c r="N11" i="117"/>
  <c r="E30" i="90"/>
  <c r="C18" i="106"/>
  <c r="B18" i="106"/>
  <c r="X77" i="115"/>
  <c r="W77" i="115"/>
  <c r="V77" i="115"/>
  <c r="T77" i="115"/>
  <c r="O77" i="115"/>
  <c r="N77" i="115"/>
  <c r="L77" i="115"/>
  <c r="H77" i="115"/>
  <c r="K77" i="115" s="1"/>
  <c r="X76" i="115"/>
  <c r="W76" i="115"/>
  <c r="V76" i="115"/>
  <c r="T76" i="115"/>
  <c r="O76" i="115"/>
  <c r="N76" i="115"/>
  <c r="L76" i="115"/>
  <c r="H76" i="115"/>
  <c r="M76" i="115" s="1"/>
  <c r="X75" i="115"/>
  <c r="W75" i="115"/>
  <c r="V75" i="115"/>
  <c r="T75" i="115"/>
  <c r="O75" i="115"/>
  <c r="N75" i="115"/>
  <c r="L75" i="115"/>
  <c r="H75" i="115"/>
  <c r="M75" i="115" s="1"/>
  <c r="X74" i="115"/>
  <c r="W74" i="115"/>
  <c r="V74" i="115"/>
  <c r="T74" i="115"/>
  <c r="O74" i="115"/>
  <c r="N74" i="115"/>
  <c r="L74" i="115"/>
  <c r="H74" i="115"/>
  <c r="K74" i="115" s="1"/>
  <c r="X73" i="115"/>
  <c r="W73" i="115"/>
  <c r="V73" i="115"/>
  <c r="T73" i="115"/>
  <c r="O73" i="115"/>
  <c r="N73" i="115"/>
  <c r="L73" i="115"/>
  <c r="H73" i="115"/>
  <c r="K73" i="115" s="1"/>
  <c r="X72" i="115"/>
  <c r="W72" i="115"/>
  <c r="V72" i="115"/>
  <c r="T72" i="115"/>
  <c r="O72" i="115"/>
  <c r="N72" i="115"/>
  <c r="L72" i="115"/>
  <c r="H72" i="115"/>
  <c r="M72" i="115" s="1"/>
  <c r="X71" i="115"/>
  <c r="W71" i="115"/>
  <c r="V71" i="115"/>
  <c r="T71" i="115"/>
  <c r="O71" i="115"/>
  <c r="N71" i="115"/>
  <c r="L71" i="115"/>
  <c r="H71" i="115"/>
  <c r="M71" i="115" s="1"/>
  <c r="X70" i="115"/>
  <c r="W70" i="115"/>
  <c r="V70" i="115"/>
  <c r="T70" i="115"/>
  <c r="O70" i="115"/>
  <c r="N70" i="115"/>
  <c r="L70" i="115"/>
  <c r="H70" i="115"/>
  <c r="K70" i="115" s="1"/>
  <c r="X69" i="115"/>
  <c r="W69" i="115"/>
  <c r="V69" i="115"/>
  <c r="T69" i="115"/>
  <c r="O69" i="115"/>
  <c r="N69" i="115"/>
  <c r="L69" i="115"/>
  <c r="H69" i="115"/>
  <c r="K69" i="115" s="1"/>
  <c r="X68" i="115"/>
  <c r="W68" i="115"/>
  <c r="V68" i="115"/>
  <c r="T68" i="115"/>
  <c r="O68" i="115"/>
  <c r="N68" i="115"/>
  <c r="L68" i="115"/>
  <c r="H68" i="115"/>
  <c r="M68" i="115" s="1"/>
  <c r="X67" i="115"/>
  <c r="W67" i="115"/>
  <c r="V67" i="115"/>
  <c r="T67" i="115"/>
  <c r="O67" i="115"/>
  <c r="N67" i="115"/>
  <c r="L67" i="115"/>
  <c r="H67" i="115"/>
  <c r="K67" i="115" s="1"/>
  <c r="X66" i="115"/>
  <c r="W66" i="115"/>
  <c r="V66" i="115"/>
  <c r="T66" i="115"/>
  <c r="O66" i="115"/>
  <c r="N66" i="115"/>
  <c r="L66" i="115"/>
  <c r="H66" i="115"/>
  <c r="K66" i="115" s="1"/>
  <c r="X65" i="115"/>
  <c r="W65" i="115"/>
  <c r="V65" i="115"/>
  <c r="T65" i="115"/>
  <c r="O65" i="115"/>
  <c r="N65" i="115"/>
  <c r="L65" i="115"/>
  <c r="H65" i="115"/>
  <c r="K65" i="115" s="1"/>
  <c r="X64" i="115"/>
  <c r="W64" i="115"/>
  <c r="V64" i="115"/>
  <c r="T64" i="115"/>
  <c r="O64" i="115"/>
  <c r="N64" i="115"/>
  <c r="L64" i="115"/>
  <c r="H64" i="115"/>
  <c r="K64" i="115" s="1"/>
  <c r="X63" i="115"/>
  <c r="W63" i="115"/>
  <c r="V63" i="115"/>
  <c r="T63" i="115"/>
  <c r="O63" i="115"/>
  <c r="N63" i="115"/>
  <c r="L63" i="115"/>
  <c r="H63" i="115"/>
  <c r="M63" i="115" s="1"/>
  <c r="V62" i="115"/>
  <c r="T62" i="115"/>
  <c r="X61" i="115"/>
  <c r="W61" i="115"/>
  <c r="V61" i="115"/>
  <c r="T61" i="115"/>
  <c r="O61" i="115"/>
  <c r="N61" i="115"/>
  <c r="L61" i="115"/>
  <c r="H61" i="115"/>
  <c r="K61" i="115" s="1"/>
  <c r="X60" i="115"/>
  <c r="W60" i="115"/>
  <c r="V60" i="115"/>
  <c r="T60" i="115"/>
  <c r="O60" i="115"/>
  <c r="N60" i="115"/>
  <c r="L60" i="115"/>
  <c r="H60" i="115"/>
  <c r="K60" i="115" s="1"/>
  <c r="X59" i="115"/>
  <c r="W59" i="115"/>
  <c r="V59" i="115"/>
  <c r="T59" i="115"/>
  <c r="O59" i="115"/>
  <c r="N59" i="115"/>
  <c r="L59" i="115"/>
  <c r="H59" i="115"/>
  <c r="M59" i="115" s="1"/>
  <c r="X58" i="115"/>
  <c r="W58" i="115"/>
  <c r="V58" i="115"/>
  <c r="T58" i="115"/>
  <c r="O58" i="115"/>
  <c r="N58" i="115"/>
  <c r="L58" i="115"/>
  <c r="H58" i="115"/>
  <c r="M58" i="115" s="1"/>
  <c r="X57" i="115"/>
  <c r="W57" i="115"/>
  <c r="V57" i="115"/>
  <c r="T57" i="115"/>
  <c r="O57" i="115"/>
  <c r="N57" i="115"/>
  <c r="L57" i="115"/>
  <c r="H57" i="115"/>
  <c r="K57" i="115" s="1"/>
  <c r="X56" i="115"/>
  <c r="W56" i="115"/>
  <c r="V56" i="115"/>
  <c r="T56" i="115"/>
  <c r="O56" i="115"/>
  <c r="N56" i="115"/>
  <c r="L56" i="115"/>
  <c r="H56" i="115"/>
  <c r="M56" i="115" s="1"/>
  <c r="X55" i="115"/>
  <c r="W55" i="115"/>
  <c r="V55" i="115"/>
  <c r="T55" i="115"/>
  <c r="O55" i="115"/>
  <c r="N55" i="115"/>
  <c r="L55" i="115"/>
  <c r="H55" i="115"/>
  <c r="M55" i="115" s="1"/>
  <c r="X54" i="115"/>
  <c r="W54" i="115"/>
  <c r="V54" i="115"/>
  <c r="T54" i="115"/>
  <c r="O54" i="115"/>
  <c r="N54" i="115"/>
  <c r="L54" i="115"/>
  <c r="H54" i="115"/>
  <c r="K54" i="115" s="1"/>
  <c r="X53" i="115"/>
  <c r="W53" i="115"/>
  <c r="V53" i="115"/>
  <c r="T53" i="115"/>
  <c r="O53" i="115"/>
  <c r="N53" i="115"/>
  <c r="L53" i="115"/>
  <c r="H53" i="115"/>
  <c r="K53" i="115" s="1"/>
  <c r="V52" i="115"/>
  <c r="T52" i="115"/>
  <c r="X51" i="115"/>
  <c r="W51" i="115"/>
  <c r="V51" i="115"/>
  <c r="T51" i="115"/>
  <c r="O51" i="115"/>
  <c r="N51" i="115"/>
  <c r="L51" i="115"/>
  <c r="H51" i="115"/>
  <c r="M51" i="115" s="1"/>
  <c r="X50" i="115"/>
  <c r="W50" i="115"/>
  <c r="V50" i="115"/>
  <c r="T50" i="115"/>
  <c r="O50" i="115"/>
  <c r="N50" i="115"/>
  <c r="L50" i="115"/>
  <c r="H50" i="115"/>
  <c r="K50" i="115" s="1"/>
  <c r="X49" i="115"/>
  <c r="W49" i="115"/>
  <c r="V49" i="115"/>
  <c r="T49" i="115"/>
  <c r="O49" i="115"/>
  <c r="N49" i="115"/>
  <c r="L49" i="115"/>
  <c r="H49" i="115"/>
  <c r="M49" i="115" s="1"/>
  <c r="X48" i="115"/>
  <c r="W48" i="115"/>
  <c r="V48" i="115"/>
  <c r="T48" i="115"/>
  <c r="O48" i="115"/>
  <c r="N48" i="115"/>
  <c r="L48" i="115"/>
  <c r="H48" i="115"/>
  <c r="M48" i="115" s="1"/>
  <c r="X47" i="115"/>
  <c r="W47" i="115"/>
  <c r="V47" i="115"/>
  <c r="T47" i="115"/>
  <c r="O47" i="115"/>
  <c r="N47" i="115"/>
  <c r="L47" i="115"/>
  <c r="H47" i="115"/>
  <c r="M47" i="115" s="1"/>
  <c r="X46" i="115"/>
  <c r="W46" i="115"/>
  <c r="V46" i="115"/>
  <c r="T46" i="115"/>
  <c r="O46" i="115"/>
  <c r="N46" i="115"/>
  <c r="L46" i="115"/>
  <c r="H46" i="115"/>
  <c r="K46" i="115" s="1"/>
  <c r="X45" i="115"/>
  <c r="W45" i="115"/>
  <c r="V45" i="115"/>
  <c r="T45" i="115"/>
  <c r="O45" i="115"/>
  <c r="N45" i="115"/>
  <c r="L45" i="115"/>
  <c r="H45" i="115"/>
  <c r="M45" i="115" s="1"/>
  <c r="X44" i="115"/>
  <c r="W44" i="115"/>
  <c r="V44" i="115"/>
  <c r="T44" i="115"/>
  <c r="O44" i="115"/>
  <c r="N44" i="115"/>
  <c r="L44" i="115"/>
  <c r="H44" i="115"/>
  <c r="M44" i="115" s="1"/>
  <c r="X43" i="115"/>
  <c r="W43" i="115"/>
  <c r="V43" i="115"/>
  <c r="T43" i="115"/>
  <c r="O43" i="115"/>
  <c r="N43" i="115"/>
  <c r="L43" i="115"/>
  <c r="H43" i="115"/>
  <c r="K43" i="115" s="1"/>
  <c r="X42" i="115"/>
  <c r="W42" i="115"/>
  <c r="V42" i="115"/>
  <c r="T42" i="115"/>
  <c r="O42" i="115"/>
  <c r="N42" i="115"/>
  <c r="L42" i="115"/>
  <c r="H42" i="115"/>
  <c r="M42" i="115" s="1"/>
  <c r="C17" i="106"/>
  <c r="B17" i="106"/>
  <c r="D91" i="115"/>
  <c r="D88" i="115"/>
  <c r="D86" i="115"/>
  <c r="D83" i="115"/>
  <c r="V41" i="115"/>
  <c r="T41" i="115"/>
  <c r="X40" i="115"/>
  <c r="W40" i="115"/>
  <c r="V40" i="115"/>
  <c r="T40" i="115"/>
  <c r="O40" i="115"/>
  <c r="N40" i="115"/>
  <c r="L40" i="115"/>
  <c r="H40" i="115"/>
  <c r="K40" i="115" s="1"/>
  <c r="X39" i="115"/>
  <c r="W39" i="115"/>
  <c r="V39" i="115"/>
  <c r="T39" i="115"/>
  <c r="O39" i="115"/>
  <c r="N39" i="115"/>
  <c r="L39" i="115"/>
  <c r="H39" i="115"/>
  <c r="M39" i="115" s="1"/>
  <c r="X38" i="115"/>
  <c r="W38" i="115"/>
  <c r="V38" i="115"/>
  <c r="T38" i="115"/>
  <c r="O38" i="115"/>
  <c r="N38" i="115"/>
  <c r="L38" i="115"/>
  <c r="H38" i="115"/>
  <c r="K38" i="115" s="1"/>
  <c r="X37" i="115"/>
  <c r="W37" i="115"/>
  <c r="V37" i="115"/>
  <c r="T37" i="115"/>
  <c r="O37" i="115"/>
  <c r="N37" i="115"/>
  <c r="L37" i="115"/>
  <c r="H37" i="115"/>
  <c r="M37" i="115" s="1"/>
  <c r="X36" i="115"/>
  <c r="W36" i="115"/>
  <c r="V36" i="115"/>
  <c r="T36" i="115"/>
  <c r="O36" i="115"/>
  <c r="N36" i="115"/>
  <c r="L36" i="115"/>
  <c r="H36" i="115"/>
  <c r="M36" i="115" s="1"/>
  <c r="X35" i="115"/>
  <c r="W35" i="115"/>
  <c r="V35" i="115"/>
  <c r="T35" i="115"/>
  <c r="O35" i="115"/>
  <c r="N35" i="115"/>
  <c r="L35" i="115"/>
  <c r="H35" i="115"/>
  <c r="K35" i="115" s="1"/>
  <c r="X34" i="115"/>
  <c r="W34" i="115"/>
  <c r="V34" i="115"/>
  <c r="T34" i="115"/>
  <c r="O34" i="115"/>
  <c r="N34" i="115"/>
  <c r="L34" i="115"/>
  <c r="H34" i="115"/>
  <c r="K34" i="115" s="1"/>
  <c r="X33" i="115"/>
  <c r="W33" i="115"/>
  <c r="V33" i="115"/>
  <c r="T33" i="115"/>
  <c r="O33" i="115"/>
  <c r="N33" i="115"/>
  <c r="L33" i="115"/>
  <c r="H33" i="115"/>
  <c r="K33" i="115" s="1"/>
  <c r="X32" i="115"/>
  <c r="W32" i="115"/>
  <c r="V32" i="115"/>
  <c r="T32" i="115"/>
  <c r="O32" i="115"/>
  <c r="N32" i="115"/>
  <c r="L32" i="115"/>
  <c r="H32" i="115"/>
  <c r="M32" i="115" s="1"/>
  <c r="V31" i="115"/>
  <c r="T31" i="115"/>
  <c r="X30" i="115"/>
  <c r="W30" i="115"/>
  <c r="V30" i="115"/>
  <c r="T30" i="115"/>
  <c r="O30" i="115"/>
  <c r="N30" i="115"/>
  <c r="L30" i="115"/>
  <c r="H30" i="115"/>
  <c r="K30" i="115" s="1"/>
  <c r="X29" i="115"/>
  <c r="W29" i="115"/>
  <c r="V29" i="115"/>
  <c r="T29" i="115"/>
  <c r="O29" i="115"/>
  <c r="N29" i="115"/>
  <c r="L29" i="115"/>
  <c r="H29" i="115"/>
  <c r="M29" i="115" s="1"/>
  <c r="X28" i="115"/>
  <c r="W28" i="115"/>
  <c r="V28" i="115"/>
  <c r="T28" i="115"/>
  <c r="O28" i="115"/>
  <c r="N28" i="115"/>
  <c r="L28" i="115"/>
  <c r="H28" i="115"/>
  <c r="K28" i="115" s="1"/>
  <c r="X27" i="115"/>
  <c r="W27" i="115"/>
  <c r="V27" i="115"/>
  <c r="T27" i="115"/>
  <c r="O27" i="115"/>
  <c r="N27" i="115"/>
  <c r="L27" i="115"/>
  <c r="H27" i="115"/>
  <c r="K27" i="115" s="1"/>
  <c r="X26" i="115"/>
  <c r="W26" i="115"/>
  <c r="V26" i="115"/>
  <c r="T26" i="115"/>
  <c r="O26" i="115"/>
  <c r="N26" i="115"/>
  <c r="L26" i="115"/>
  <c r="H26" i="115"/>
  <c r="M26" i="115" s="1"/>
  <c r="X25" i="115"/>
  <c r="W25" i="115"/>
  <c r="V25" i="115"/>
  <c r="T25" i="115"/>
  <c r="O25" i="115"/>
  <c r="N25" i="115"/>
  <c r="L25" i="115"/>
  <c r="H25" i="115"/>
  <c r="M25" i="115" s="1"/>
  <c r="X24" i="115"/>
  <c r="W24" i="115"/>
  <c r="V24" i="115"/>
  <c r="T24" i="115"/>
  <c r="O24" i="115"/>
  <c r="N24" i="115"/>
  <c r="L24" i="115"/>
  <c r="H24" i="115"/>
  <c r="K24" i="115" s="1"/>
  <c r="X23" i="115"/>
  <c r="W23" i="115"/>
  <c r="V23" i="115"/>
  <c r="T23" i="115"/>
  <c r="O23" i="115"/>
  <c r="N23" i="115"/>
  <c r="L23" i="115"/>
  <c r="H23" i="115"/>
  <c r="K23" i="115" s="1"/>
  <c r="X22" i="115"/>
  <c r="W22" i="115"/>
  <c r="V22" i="115"/>
  <c r="T22" i="115"/>
  <c r="O22" i="115"/>
  <c r="N22" i="115"/>
  <c r="L22" i="115"/>
  <c r="H22" i="115"/>
  <c r="M22" i="115" s="1"/>
  <c r="X21" i="115"/>
  <c r="W21" i="115"/>
  <c r="V21" i="115"/>
  <c r="T21" i="115"/>
  <c r="O21" i="115"/>
  <c r="N21" i="115"/>
  <c r="L21" i="115"/>
  <c r="H21" i="115"/>
  <c r="M21" i="115" s="1"/>
  <c r="X20" i="115"/>
  <c r="W20" i="115"/>
  <c r="V20" i="115"/>
  <c r="T20" i="115"/>
  <c r="O20" i="115"/>
  <c r="N20" i="115"/>
  <c r="L20" i="115"/>
  <c r="H20" i="115"/>
  <c r="K20" i="115" s="1"/>
  <c r="X19" i="115"/>
  <c r="W19" i="115"/>
  <c r="V19" i="115"/>
  <c r="T19" i="115"/>
  <c r="O19" i="115"/>
  <c r="N19" i="115"/>
  <c r="L19" i="115"/>
  <c r="H19" i="115"/>
  <c r="K19" i="115" s="1"/>
  <c r="V18" i="115"/>
  <c r="T18" i="115"/>
  <c r="X17" i="115"/>
  <c r="W17" i="115"/>
  <c r="V17" i="115"/>
  <c r="T17" i="115"/>
  <c r="O17" i="115"/>
  <c r="N17" i="115"/>
  <c r="L17" i="115"/>
  <c r="H17" i="115"/>
  <c r="M17" i="115" s="1"/>
  <c r="V16" i="115"/>
  <c r="T16" i="115"/>
  <c r="N12" i="115"/>
  <c r="A8" i="115"/>
  <c r="A7" i="115"/>
  <c r="A6" i="115"/>
  <c r="D38" i="114"/>
  <c r="D35" i="114"/>
  <c r="D33" i="114"/>
  <c r="D30" i="114"/>
  <c r="X24" i="114"/>
  <c r="W24" i="114"/>
  <c r="V24" i="114"/>
  <c r="T24" i="114"/>
  <c r="X23" i="114"/>
  <c r="W23" i="114"/>
  <c r="V23" i="114"/>
  <c r="T23" i="114"/>
  <c r="O23" i="114"/>
  <c r="N23" i="114"/>
  <c r="L23" i="114"/>
  <c r="H23" i="114"/>
  <c r="K23" i="114" s="1"/>
  <c r="X22" i="114"/>
  <c r="W22" i="114"/>
  <c r="V22" i="114"/>
  <c r="T22" i="114"/>
  <c r="O22" i="114"/>
  <c r="N22" i="114"/>
  <c r="L22" i="114"/>
  <c r="H22" i="114"/>
  <c r="M22" i="114" s="1"/>
  <c r="X21" i="114"/>
  <c r="W21" i="114"/>
  <c r="V21" i="114"/>
  <c r="T21" i="114"/>
  <c r="O21" i="114"/>
  <c r="N21" i="114"/>
  <c r="L21" i="114"/>
  <c r="H21" i="114"/>
  <c r="K21" i="114" s="1"/>
  <c r="X20" i="114"/>
  <c r="W20" i="114"/>
  <c r="V20" i="114"/>
  <c r="T20" i="114"/>
  <c r="O20" i="114"/>
  <c r="N20" i="114"/>
  <c r="L20" i="114"/>
  <c r="H20" i="114"/>
  <c r="K20" i="114" s="1"/>
  <c r="X19" i="114"/>
  <c r="W19" i="114"/>
  <c r="V19" i="114"/>
  <c r="T19" i="114"/>
  <c r="O19" i="114"/>
  <c r="N19" i="114"/>
  <c r="L19" i="114"/>
  <c r="H19" i="114"/>
  <c r="M19" i="114" s="1"/>
  <c r="X18" i="114"/>
  <c r="W18" i="114"/>
  <c r="V18" i="114"/>
  <c r="T18" i="114"/>
  <c r="O18" i="114"/>
  <c r="N18" i="114"/>
  <c r="L18" i="114"/>
  <c r="H18" i="114"/>
  <c r="M18" i="114" s="1"/>
  <c r="X17" i="114"/>
  <c r="W17" i="114"/>
  <c r="V17" i="114"/>
  <c r="T17" i="114"/>
  <c r="O17" i="114"/>
  <c r="O25" i="114" s="1"/>
  <c r="N17" i="114"/>
  <c r="N25" i="114" s="1"/>
  <c r="L17" i="114"/>
  <c r="L25" i="114" s="1"/>
  <c r="H17" i="114"/>
  <c r="M17" i="114" s="1"/>
  <c r="V16" i="114"/>
  <c r="T16" i="114"/>
  <c r="N12" i="114"/>
  <c r="A8" i="114"/>
  <c r="A7" i="114"/>
  <c r="A6" i="114"/>
  <c r="C27" i="90"/>
  <c r="B27" i="90"/>
  <c r="X70" i="113"/>
  <c r="W70" i="113"/>
  <c r="V70" i="113"/>
  <c r="T70" i="113"/>
  <c r="O70" i="113"/>
  <c r="N70" i="113"/>
  <c r="L70" i="113"/>
  <c r="H70" i="113"/>
  <c r="K70" i="113" s="1"/>
  <c r="X69" i="113"/>
  <c r="W69" i="113"/>
  <c r="V69" i="113"/>
  <c r="T69" i="113"/>
  <c r="O69" i="113"/>
  <c r="N69" i="113"/>
  <c r="L69" i="113"/>
  <c r="H69" i="113"/>
  <c r="M69" i="113" s="1"/>
  <c r="V68" i="113"/>
  <c r="V67" i="113"/>
  <c r="X66" i="113"/>
  <c r="W66" i="113"/>
  <c r="V66" i="113"/>
  <c r="T66" i="113"/>
  <c r="O66" i="113"/>
  <c r="N66" i="113"/>
  <c r="L66" i="113"/>
  <c r="H66" i="113"/>
  <c r="K66" i="113" s="1"/>
  <c r="X65" i="113"/>
  <c r="W65" i="113"/>
  <c r="V65" i="113"/>
  <c r="T65" i="113"/>
  <c r="O65" i="113"/>
  <c r="N65" i="113"/>
  <c r="L65" i="113"/>
  <c r="H65" i="113"/>
  <c r="M65" i="113" s="1"/>
  <c r="X64" i="113"/>
  <c r="W64" i="113"/>
  <c r="V64" i="113"/>
  <c r="T64" i="113"/>
  <c r="O64" i="113"/>
  <c r="N64" i="113"/>
  <c r="L64" i="113"/>
  <c r="H64" i="113"/>
  <c r="K64" i="113" s="1"/>
  <c r="X63" i="113"/>
  <c r="W63" i="113"/>
  <c r="V63" i="113"/>
  <c r="T63" i="113"/>
  <c r="O63" i="113"/>
  <c r="N63" i="113"/>
  <c r="L63" i="113"/>
  <c r="H63" i="113"/>
  <c r="K63" i="113" s="1"/>
  <c r="X62" i="113"/>
  <c r="W62" i="113"/>
  <c r="V62" i="113"/>
  <c r="T62" i="113"/>
  <c r="O62" i="113"/>
  <c r="N62" i="113"/>
  <c r="L62" i="113"/>
  <c r="H62" i="113"/>
  <c r="K62" i="113" s="1"/>
  <c r="X61" i="113"/>
  <c r="W61" i="113"/>
  <c r="V61" i="113"/>
  <c r="T61" i="113"/>
  <c r="O61" i="113"/>
  <c r="N61" i="113"/>
  <c r="L61" i="113"/>
  <c r="H61" i="113"/>
  <c r="M61" i="113" s="1"/>
  <c r="X60" i="113"/>
  <c r="W60" i="113"/>
  <c r="V60" i="113"/>
  <c r="T60" i="113"/>
  <c r="O60" i="113"/>
  <c r="N60" i="113"/>
  <c r="L60" i="113"/>
  <c r="H60" i="113"/>
  <c r="K60" i="113" s="1"/>
  <c r="X59" i="113"/>
  <c r="W59" i="113"/>
  <c r="V59" i="113"/>
  <c r="T59" i="113"/>
  <c r="O59" i="113"/>
  <c r="N59" i="113"/>
  <c r="M59" i="113"/>
  <c r="L59" i="113"/>
  <c r="H59" i="113"/>
  <c r="K59" i="113" s="1"/>
  <c r="X58" i="113"/>
  <c r="W58" i="113"/>
  <c r="V58" i="113"/>
  <c r="T58" i="113"/>
  <c r="O58" i="113"/>
  <c r="N58" i="113"/>
  <c r="L58" i="113"/>
  <c r="H58" i="113"/>
  <c r="K58" i="113" s="1"/>
  <c r="X57" i="113"/>
  <c r="W57" i="113"/>
  <c r="V57" i="113"/>
  <c r="T57" i="113"/>
  <c r="O57" i="113"/>
  <c r="N57" i="113"/>
  <c r="L57" i="113"/>
  <c r="H57" i="113"/>
  <c r="M57" i="113" s="1"/>
  <c r="C26" i="90"/>
  <c r="B26" i="90"/>
  <c r="X82" i="112"/>
  <c r="W82" i="112"/>
  <c r="V82" i="112"/>
  <c r="T82" i="112"/>
  <c r="O82" i="112"/>
  <c r="N82" i="112"/>
  <c r="L82" i="112"/>
  <c r="H82" i="112"/>
  <c r="M82" i="112" s="1"/>
  <c r="X81" i="112"/>
  <c r="W81" i="112"/>
  <c r="V81" i="112"/>
  <c r="T81" i="112"/>
  <c r="O81" i="112"/>
  <c r="N81" i="112"/>
  <c r="L81" i="112"/>
  <c r="H81" i="112"/>
  <c r="K81" i="112" s="1"/>
  <c r="X80" i="112"/>
  <c r="W80" i="112"/>
  <c r="V80" i="112"/>
  <c r="T80" i="112"/>
  <c r="O80" i="112"/>
  <c r="N80" i="112"/>
  <c r="L80" i="112"/>
  <c r="H80" i="112"/>
  <c r="K80" i="112" s="1"/>
  <c r="V79" i="112"/>
  <c r="X71" i="112"/>
  <c r="W71" i="112"/>
  <c r="V71" i="112"/>
  <c r="T71" i="112"/>
  <c r="O71" i="112"/>
  <c r="N71" i="112"/>
  <c r="L71" i="112"/>
  <c r="H71" i="112"/>
  <c r="K71" i="112" s="1"/>
  <c r="X70" i="112"/>
  <c r="W70" i="112"/>
  <c r="V70" i="112"/>
  <c r="T70" i="112"/>
  <c r="O70" i="112"/>
  <c r="N70" i="112"/>
  <c r="L70" i="112"/>
  <c r="H70" i="112"/>
  <c r="M70" i="112" s="1"/>
  <c r="X69" i="112"/>
  <c r="W69" i="112"/>
  <c r="V69" i="112"/>
  <c r="T69" i="112"/>
  <c r="O69" i="112"/>
  <c r="N69" i="112"/>
  <c r="L69" i="112"/>
  <c r="H69" i="112"/>
  <c r="M69" i="112" s="1"/>
  <c r="X68" i="112"/>
  <c r="W68" i="112"/>
  <c r="V68" i="112"/>
  <c r="T68" i="112"/>
  <c r="O68" i="112"/>
  <c r="N68" i="112"/>
  <c r="L68" i="112"/>
  <c r="H68" i="112"/>
  <c r="M68" i="112" s="1"/>
  <c r="X67" i="112"/>
  <c r="W67" i="112"/>
  <c r="V67" i="112"/>
  <c r="T67" i="112"/>
  <c r="O67" i="112"/>
  <c r="N67" i="112"/>
  <c r="L67" i="112"/>
  <c r="H67" i="112"/>
  <c r="K67" i="112" s="1"/>
  <c r="X66" i="112"/>
  <c r="W66" i="112"/>
  <c r="V66" i="112"/>
  <c r="T66" i="112"/>
  <c r="O66" i="112"/>
  <c r="N66" i="112"/>
  <c r="L66" i="112"/>
  <c r="H66" i="112"/>
  <c r="M66" i="112" s="1"/>
  <c r="X65" i="112"/>
  <c r="W65" i="112"/>
  <c r="V65" i="112"/>
  <c r="T65" i="112"/>
  <c r="O65" i="112"/>
  <c r="N65" i="112"/>
  <c r="L65" i="112"/>
  <c r="H65" i="112"/>
  <c r="M65" i="112" s="1"/>
  <c r="X64" i="112"/>
  <c r="W64" i="112"/>
  <c r="V64" i="112"/>
  <c r="T64" i="112"/>
  <c r="O64" i="112"/>
  <c r="N64" i="112"/>
  <c r="L64" i="112"/>
  <c r="H64" i="112"/>
  <c r="M64" i="112" s="1"/>
  <c r="X63" i="112"/>
  <c r="W63" i="112"/>
  <c r="V63" i="112"/>
  <c r="T63" i="112"/>
  <c r="O63" i="112"/>
  <c r="N63" i="112"/>
  <c r="L63" i="112"/>
  <c r="H63" i="112"/>
  <c r="K63" i="112" s="1"/>
  <c r="X62" i="112"/>
  <c r="W62" i="112"/>
  <c r="V62" i="112"/>
  <c r="T62" i="112"/>
  <c r="O62" i="112"/>
  <c r="N62" i="112"/>
  <c r="L62" i="112"/>
  <c r="H62" i="112"/>
  <c r="M62" i="112" s="1"/>
  <c r="X61" i="112"/>
  <c r="W61" i="112"/>
  <c r="V61" i="112"/>
  <c r="T61" i="112"/>
  <c r="O61" i="112"/>
  <c r="N61" i="112"/>
  <c r="L61" i="112"/>
  <c r="H61" i="112"/>
  <c r="M61" i="112" s="1"/>
  <c r="X60" i="112"/>
  <c r="W60" i="112"/>
  <c r="V60" i="112"/>
  <c r="T60" i="112"/>
  <c r="O60" i="112"/>
  <c r="N60" i="112"/>
  <c r="L60" i="112"/>
  <c r="H60" i="112"/>
  <c r="M60" i="112" s="1"/>
  <c r="H17" i="112"/>
  <c r="K17" i="112" s="1"/>
  <c r="L17" i="112"/>
  <c r="N17" i="112"/>
  <c r="O17" i="112"/>
  <c r="H18" i="112"/>
  <c r="M18" i="112" s="1"/>
  <c r="L18" i="112"/>
  <c r="N18" i="112"/>
  <c r="O18" i="112"/>
  <c r="H19" i="112"/>
  <c r="M19" i="112" s="1"/>
  <c r="L19" i="112"/>
  <c r="N19" i="112"/>
  <c r="O19" i="112"/>
  <c r="H20" i="112"/>
  <c r="M20" i="112" s="1"/>
  <c r="L20" i="112"/>
  <c r="N20" i="112"/>
  <c r="O20" i="112"/>
  <c r="H22" i="112"/>
  <c r="K22" i="112" s="1"/>
  <c r="L22" i="112"/>
  <c r="N22" i="112"/>
  <c r="O22" i="112"/>
  <c r="H23" i="112"/>
  <c r="M23" i="112" s="1"/>
  <c r="L23" i="112"/>
  <c r="N23" i="112"/>
  <c r="O23" i="112"/>
  <c r="H24" i="112"/>
  <c r="M24" i="112" s="1"/>
  <c r="L24" i="112"/>
  <c r="N24" i="112"/>
  <c r="O24" i="112"/>
  <c r="H25" i="112"/>
  <c r="K25" i="112" s="1"/>
  <c r="L25" i="112"/>
  <c r="N25" i="112"/>
  <c r="O25" i="112"/>
  <c r="H26" i="112"/>
  <c r="K26" i="112" s="1"/>
  <c r="L26" i="112"/>
  <c r="N26" i="112"/>
  <c r="O26" i="112"/>
  <c r="H27" i="112"/>
  <c r="M27" i="112" s="1"/>
  <c r="L27" i="112"/>
  <c r="N27" i="112"/>
  <c r="O27" i="112"/>
  <c r="H28" i="112"/>
  <c r="M28" i="112" s="1"/>
  <c r="L28" i="112"/>
  <c r="N28" i="112"/>
  <c r="O28" i="112"/>
  <c r="H29" i="112"/>
  <c r="M29" i="112" s="1"/>
  <c r="L29" i="112"/>
  <c r="N29" i="112"/>
  <c r="O29" i="112"/>
  <c r="H30" i="112"/>
  <c r="K30" i="112" s="1"/>
  <c r="L30" i="112"/>
  <c r="N30" i="112"/>
  <c r="O30" i="112"/>
  <c r="H31" i="112"/>
  <c r="M31" i="112" s="1"/>
  <c r="L31" i="112"/>
  <c r="N31" i="112"/>
  <c r="O31" i="112"/>
  <c r="H32" i="112"/>
  <c r="M32" i="112" s="1"/>
  <c r="L32" i="112"/>
  <c r="N32" i="112"/>
  <c r="O32" i="112"/>
  <c r="H33" i="112"/>
  <c r="K33" i="112" s="1"/>
  <c r="L33" i="112"/>
  <c r="N33" i="112"/>
  <c r="O33" i="112"/>
  <c r="H34" i="112"/>
  <c r="K34" i="112" s="1"/>
  <c r="L34" i="112"/>
  <c r="N34" i="112"/>
  <c r="O34" i="112"/>
  <c r="H35" i="112"/>
  <c r="M35" i="112" s="1"/>
  <c r="L35" i="112"/>
  <c r="N35" i="112"/>
  <c r="O35" i="112"/>
  <c r="H36" i="112"/>
  <c r="M36" i="112" s="1"/>
  <c r="L36" i="112"/>
  <c r="N36" i="112"/>
  <c r="O36" i="112"/>
  <c r="H37" i="112"/>
  <c r="M37" i="112" s="1"/>
  <c r="L37" i="112"/>
  <c r="N37" i="112"/>
  <c r="O37" i="112"/>
  <c r="H39" i="112"/>
  <c r="M39" i="112" s="1"/>
  <c r="L39" i="112"/>
  <c r="N39" i="112"/>
  <c r="O39" i="112"/>
  <c r="H40" i="112"/>
  <c r="M40" i="112" s="1"/>
  <c r="L40" i="112"/>
  <c r="N40" i="112"/>
  <c r="O40" i="112"/>
  <c r="H41" i="112"/>
  <c r="K41" i="112" s="1"/>
  <c r="L41" i="112"/>
  <c r="N41" i="112"/>
  <c r="O41" i="112"/>
  <c r="H42" i="112"/>
  <c r="K42" i="112" s="1"/>
  <c r="L42" i="112"/>
  <c r="N42" i="112"/>
  <c r="O42" i="112"/>
  <c r="H43" i="112"/>
  <c r="M43" i="112" s="1"/>
  <c r="L43" i="112"/>
  <c r="N43" i="112"/>
  <c r="O43" i="112"/>
  <c r="H44" i="112"/>
  <c r="M44" i="112" s="1"/>
  <c r="L44" i="112"/>
  <c r="N44" i="112"/>
  <c r="O44" i="112"/>
  <c r="H45" i="112"/>
  <c r="M45" i="112" s="1"/>
  <c r="L45" i="112"/>
  <c r="N45" i="112"/>
  <c r="O45" i="112"/>
  <c r="H46" i="112"/>
  <c r="K46" i="112" s="1"/>
  <c r="L46" i="112"/>
  <c r="N46" i="112"/>
  <c r="O46" i="112"/>
  <c r="H47" i="112"/>
  <c r="M47" i="112" s="1"/>
  <c r="L47" i="112"/>
  <c r="N47" i="112"/>
  <c r="O47" i="112"/>
  <c r="H48" i="112"/>
  <c r="M48" i="112" s="1"/>
  <c r="L48" i="112"/>
  <c r="N48" i="112"/>
  <c r="O48" i="112"/>
  <c r="H49" i="112"/>
  <c r="K49" i="112" s="1"/>
  <c r="L49" i="112"/>
  <c r="N49" i="112"/>
  <c r="O49" i="112"/>
  <c r="H50" i="112"/>
  <c r="K50" i="112" s="1"/>
  <c r="L50" i="112"/>
  <c r="N50" i="112"/>
  <c r="O50" i="112"/>
  <c r="H51" i="112"/>
  <c r="M51" i="112" s="1"/>
  <c r="L51" i="112"/>
  <c r="N51" i="112"/>
  <c r="O51" i="112"/>
  <c r="H52" i="112"/>
  <c r="M52" i="112" s="1"/>
  <c r="L52" i="112"/>
  <c r="N52" i="112"/>
  <c r="O52" i="112"/>
  <c r="H53" i="112"/>
  <c r="M53" i="112" s="1"/>
  <c r="L53" i="112"/>
  <c r="N53" i="112"/>
  <c r="O53" i="112"/>
  <c r="H54" i="112"/>
  <c r="K54" i="112" s="1"/>
  <c r="L54" i="112"/>
  <c r="N54" i="112"/>
  <c r="O54" i="112"/>
  <c r="H55" i="112"/>
  <c r="M55" i="112" s="1"/>
  <c r="L55" i="112"/>
  <c r="N55" i="112"/>
  <c r="O55" i="112"/>
  <c r="H56" i="112"/>
  <c r="M56" i="112" s="1"/>
  <c r="L56" i="112"/>
  <c r="N56" i="112"/>
  <c r="O56" i="112"/>
  <c r="H57" i="112"/>
  <c r="K57" i="112" s="1"/>
  <c r="L57" i="112"/>
  <c r="N57" i="112"/>
  <c r="O57" i="112"/>
  <c r="H58" i="112"/>
  <c r="K58" i="112" s="1"/>
  <c r="L58" i="112"/>
  <c r="N58" i="112"/>
  <c r="O58" i="112"/>
  <c r="H59" i="112"/>
  <c r="M59" i="112" s="1"/>
  <c r="L59" i="112"/>
  <c r="N59" i="112"/>
  <c r="O59" i="112"/>
  <c r="D88" i="112"/>
  <c r="D91" i="112"/>
  <c r="D93" i="112"/>
  <c r="D96" i="112"/>
  <c r="D84" i="113"/>
  <c r="D81" i="113"/>
  <c r="D79" i="113"/>
  <c r="D76" i="113"/>
  <c r="X56" i="113"/>
  <c r="W56" i="113"/>
  <c r="V56" i="113"/>
  <c r="T56" i="113"/>
  <c r="O56" i="113"/>
  <c r="N56" i="113"/>
  <c r="L56" i="113"/>
  <c r="H56" i="113"/>
  <c r="K56" i="113" s="1"/>
  <c r="X55" i="113"/>
  <c r="W55" i="113"/>
  <c r="V55" i="113"/>
  <c r="T55" i="113"/>
  <c r="O55" i="113"/>
  <c r="N55" i="113"/>
  <c r="L55" i="113"/>
  <c r="H55" i="113"/>
  <c r="M55" i="113" s="1"/>
  <c r="X54" i="113"/>
  <c r="W54" i="113"/>
  <c r="V54" i="113"/>
  <c r="T54" i="113"/>
  <c r="O54" i="113"/>
  <c r="N54" i="113"/>
  <c r="L54" i="113"/>
  <c r="H54" i="113"/>
  <c r="M54" i="113" s="1"/>
  <c r="X53" i="113"/>
  <c r="W53" i="113"/>
  <c r="V53" i="113"/>
  <c r="T53" i="113"/>
  <c r="O53" i="113"/>
  <c r="N53" i="113"/>
  <c r="L53" i="113"/>
  <c r="H53" i="113"/>
  <c r="M53" i="113" s="1"/>
  <c r="X52" i="113"/>
  <c r="W52" i="113"/>
  <c r="V52" i="113"/>
  <c r="T52" i="113"/>
  <c r="O52" i="113"/>
  <c r="N52" i="113"/>
  <c r="L52" i="113"/>
  <c r="H52" i="113"/>
  <c r="K52" i="113" s="1"/>
  <c r="X51" i="113"/>
  <c r="W51" i="113"/>
  <c r="V51" i="113"/>
  <c r="T51" i="113"/>
  <c r="O51" i="113"/>
  <c r="N51" i="113"/>
  <c r="L51" i="113"/>
  <c r="H51" i="113"/>
  <c r="M51" i="113" s="1"/>
  <c r="X50" i="113"/>
  <c r="W50" i="113"/>
  <c r="V50" i="113"/>
  <c r="T50" i="113"/>
  <c r="O50" i="113"/>
  <c r="N50" i="113"/>
  <c r="L50" i="113"/>
  <c r="H50" i="113"/>
  <c r="M50" i="113" s="1"/>
  <c r="X49" i="113"/>
  <c r="W49" i="113"/>
  <c r="V49" i="113"/>
  <c r="T49" i="113"/>
  <c r="O49" i="113"/>
  <c r="N49" i="113"/>
  <c r="L49" i="113"/>
  <c r="H49" i="113"/>
  <c r="M49" i="113" s="1"/>
  <c r="X48" i="113"/>
  <c r="W48" i="113"/>
  <c r="V48" i="113"/>
  <c r="T48" i="113"/>
  <c r="O48" i="113"/>
  <c r="N48" i="113"/>
  <c r="L48" i="113"/>
  <c r="H48" i="113"/>
  <c r="K48" i="113" s="1"/>
  <c r="X47" i="113"/>
  <c r="W47" i="113"/>
  <c r="V47" i="113"/>
  <c r="T47" i="113"/>
  <c r="O47" i="113"/>
  <c r="N47" i="113"/>
  <c r="L47" i="113"/>
  <c r="H47" i="113"/>
  <c r="M47" i="113" s="1"/>
  <c r="X46" i="113"/>
  <c r="W46" i="113"/>
  <c r="V46" i="113"/>
  <c r="T46" i="113"/>
  <c r="O46" i="113"/>
  <c r="N46" i="113"/>
  <c r="L46" i="113"/>
  <c r="H46" i="113"/>
  <c r="M46" i="113" s="1"/>
  <c r="X45" i="113"/>
  <c r="W45" i="113"/>
  <c r="V45" i="113"/>
  <c r="T45" i="113"/>
  <c r="O45" i="113"/>
  <c r="N45" i="113"/>
  <c r="L45" i="113"/>
  <c r="H45" i="113"/>
  <c r="M45" i="113" s="1"/>
  <c r="X44" i="113"/>
  <c r="W44" i="113"/>
  <c r="V44" i="113"/>
  <c r="T44" i="113"/>
  <c r="O44" i="113"/>
  <c r="N44" i="113"/>
  <c r="M44" i="113"/>
  <c r="L44" i="113"/>
  <c r="H44" i="113"/>
  <c r="K44" i="113" s="1"/>
  <c r="X43" i="113"/>
  <c r="W43" i="113"/>
  <c r="V43" i="113"/>
  <c r="T43" i="113"/>
  <c r="O43" i="113"/>
  <c r="N43" i="113"/>
  <c r="L43" i="113"/>
  <c r="H43" i="113"/>
  <c r="M43" i="113" s="1"/>
  <c r="X42" i="113"/>
  <c r="W42" i="113"/>
  <c r="V42" i="113"/>
  <c r="T42" i="113"/>
  <c r="O42" i="113"/>
  <c r="N42" i="113"/>
  <c r="L42" i="113"/>
  <c r="H42" i="113"/>
  <c r="M42" i="113" s="1"/>
  <c r="X41" i="113"/>
  <c r="W41" i="113"/>
  <c r="V41" i="113"/>
  <c r="T41" i="113"/>
  <c r="O41" i="113"/>
  <c r="N41" i="113"/>
  <c r="L41" i="113"/>
  <c r="H41" i="113"/>
  <c r="M41" i="113" s="1"/>
  <c r="X40" i="113"/>
  <c r="W40" i="113"/>
  <c r="V40" i="113"/>
  <c r="T40" i="113"/>
  <c r="O40" i="113"/>
  <c r="N40" i="113"/>
  <c r="L40" i="113"/>
  <c r="H40" i="113"/>
  <c r="K40" i="113" s="1"/>
  <c r="V39" i="113"/>
  <c r="X38" i="113"/>
  <c r="W38" i="113"/>
  <c r="V38" i="113"/>
  <c r="T38" i="113"/>
  <c r="O38" i="113"/>
  <c r="N38" i="113"/>
  <c r="L38" i="113"/>
  <c r="H38" i="113"/>
  <c r="M38" i="113" s="1"/>
  <c r="X37" i="113"/>
  <c r="W37" i="113"/>
  <c r="V37" i="113"/>
  <c r="T37" i="113"/>
  <c r="O37" i="113"/>
  <c r="N37" i="113"/>
  <c r="L37" i="113"/>
  <c r="H37" i="113"/>
  <c r="M37" i="113" s="1"/>
  <c r="X36" i="113"/>
  <c r="W36" i="113"/>
  <c r="V36" i="113"/>
  <c r="T36" i="113"/>
  <c r="O36" i="113"/>
  <c r="N36" i="113"/>
  <c r="L36" i="113"/>
  <c r="H36" i="113"/>
  <c r="K36" i="113" s="1"/>
  <c r="X35" i="113"/>
  <c r="W35" i="113"/>
  <c r="V35" i="113"/>
  <c r="T35" i="113"/>
  <c r="O35" i="113"/>
  <c r="N35" i="113"/>
  <c r="L35" i="113"/>
  <c r="H35" i="113"/>
  <c r="K35" i="113" s="1"/>
  <c r="X34" i="113"/>
  <c r="W34" i="113"/>
  <c r="V34" i="113"/>
  <c r="T34" i="113"/>
  <c r="O34" i="113"/>
  <c r="N34" i="113"/>
  <c r="L34" i="113"/>
  <c r="H34" i="113"/>
  <c r="M34" i="113" s="1"/>
  <c r="X33" i="113"/>
  <c r="W33" i="113"/>
  <c r="V33" i="113"/>
  <c r="T33" i="113"/>
  <c r="O33" i="113"/>
  <c r="N33" i="113"/>
  <c r="L33" i="113"/>
  <c r="H33" i="113"/>
  <c r="M33" i="113" s="1"/>
  <c r="X32" i="113"/>
  <c r="W32" i="113"/>
  <c r="V32" i="113"/>
  <c r="T32" i="113"/>
  <c r="O32" i="113"/>
  <c r="N32" i="113"/>
  <c r="L32" i="113"/>
  <c r="H32" i="113"/>
  <c r="K32" i="113" s="1"/>
  <c r="X31" i="113"/>
  <c r="W31" i="113"/>
  <c r="V31" i="113"/>
  <c r="T31" i="113"/>
  <c r="O31" i="113"/>
  <c r="N31" i="113"/>
  <c r="L31" i="113"/>
  <c r="H31" i="113"/>
  <c r="M31" i="113" s="1"/>
  <c r="X30" i="113"/>
  <c r="W30" i="113"/>
  <c r="V30" i="113"/>
  <c r="T30" i="113"/>
  <c r="O30" i="113"/>
  <c r="N30" i="113"/>
  <c r="L30" i="113"/>
  <c r="H30" i="113"/>
  <c r="M30" i="113" s="1"/>
  <c r="X29" i="113"/>
  <c r="W29" i="113"/>
  <c r="V29" i="113"/>
  <c r="T29" i="113"/>
  <c r="O29" i="113"/>
  <c r="N29" i="113"/>
  <c r="L29" i="113"/>
  <c r="H29" i="113"/>
  <c r="M29" i="113" s="1"/>
  <c r="X28" i="113"/>
  <c r="W28" i="113"/>
  <c r="V28" i="113"/>
  <c r="T28" i="113"/>
  <c r="O28" i="113"/>
  <c r="N28" i="113"/>
  <c r="L28" i="113"/>
  <c r="H28" i="113"/>
  <c r="K28" i="113" s="1"/>
  <c r="X27" i="113"/>
  <c r="W27" i="113"/>
  <c r="V27" i="113"/>
  <c r="T27" i="113"/>
  <c r="O27" i="113"/>
  <c r="N27" i="113"/>
  <c r="L27" i="113"/>
  <c r="H27" i="113"/>
  <c r="K27" i="113" s="1"/>
  <c r="X26" i="113"/>
  <c r="W26" i="113"/>
  <c r="V26" i="113"/>
  <c r="T26" i="113"/>
  <c r="O26" i="113"/>
  <c r="N26" i="113"/>
  <c r="L26" i="113"/>
  <c r="H26" i="113"/>
  <c r="M26" i="113" s="1"/>
  <c r="X25" i="113"/>
  <c r="W25" i="113"/>
  <c r="V25" i="113"/>
  <c r="T25" i="113"/>
  <c r="O25" i="113"/>
  <c r="N25" i="113"/>
  <c r="L25" i="113"/>
  <c r="H25" i="113"/>
  <c r="M25" i="113" s="1"/>
  <c r="X24" i="113"/>
  <c r="W24" i="113"/>
  <c r="V24" i="113"/>
  <c r="T24" i="113"/>
  <c r="O24" i="113"/>
  <c r="N24" i="113"/>
  <c r="L24" i="113"/>
  <c r="H24" i="113"/>
  <c r="K24" i="113" s="1"/>
  <c r="X23" i="113"/>
  <c r="W23" i="113"/>
  <c r="V23" i="113"/>
  <c r="T23" i="113"/>
  <c r="O23" i="113"/>
  <c r="N23" i="113"/>
  <c r="L23" i="113"/>
  <c r="H23" i="113"/>
  <c r="K23" i="113" s="1"/>
  <c r="X22" i="113"/>
  <c r="W22" i="113"/>
  <c r="V22" i="113"/>
  <c r="T22" i="113"/>
  <c r="O22" i="113"/>
  <c r="N22" i="113"/>
  <c r="L22" i="113"/>
  <c r="H22" i="113"/>
  <c r="M22" i="113" s="1"/>
  <c r="X21" i="113"/>
  <c r="W21" i="113"/>
  <c r="V21" i="113"/>
  <c r="T21" i="113"/>
  <c r="O21" i="113"/>
  <c r="N21" i="113"/>
  <c r="L21" i="113"/>
  <c r="H21" i="113"/>
  <c r="M21" i="113" s="1"/>
  <c r="X20" i="113"/>
  <c r="W20" i="113"/>
  <c r="V20" i="113"/>
  <c r="T20" i="113"/>
  <c r="O20" i="113"/>
  <c r="N20" i="113"/>
  <c r="L20" i="113"/>
  <c r="H20" i="113"/>
  <c r="K20" i="113" s="1"/>
  <c r="X19" i="113"/>
  <c r="W19" i="113"/>
  <c r="V19" i="113"/>
  <c r="T19" i="113"/>
  <c r="O19" i="113"/>
  <c r="N19" i="113"/>
  <c r="L19" i="113"/>
  <c r="H19" i="113"/>
  <c r="K19" i="113" s="1"/>
  <c r="X18" i="113"/>
  <c r="W18" i="113"/>
  <c r="V18" i="113"/>
  <c r="T18" i="113"/>
  <c r="O18" i="113"/>
  <c r="N18" i="113"/>
  <c r="L18" i="113"/>
  <c r="H18" i="113"/>
  <c r="M18" i="113" s="1"/>
  <c r="V17" i="113"/>
  <c r="V16" i="113"/>
  <c r="N12" i="113"/>
  <c r="A8" i="113"/>
  <c r="A7" i="113"/>
  <c r="A6" i="113"/>
  <c r="C25" i="90"/>
  <c r="B25" i="90"/>
  <c r="X107" i="111"/>
  <c r="W107" i="111"/>
  <c r="V107" i="111"/>
  <c r="T107" i="111"/>
  <c r="O107" i="111"/>
  <c r="N107" i="111"/>
  <c r="L107" i="111"/>
  <c r="H107" i="111"/>
  <c r="K107" i="111" s="1"/>
  <c r="X106" i="111"/>
  <c r="W106" i="111"/>
  <c r="V106" i="111"/>
  <c r="T106" i="111"/>
  <c r="O106" i="111"/>
  <c r="N106" i="111"/>
  <c r="L106" i="111"/>
  <c r="H106" i="111"/>
  <c r="K106" i="111" s="1"/>
  <c r="X105" i="111"/>
  <c r="W105" i="111"/>
  <c r="V105" i="111"/>
  <c r="T105" i="111"/>
  <c r="O105" i="111"/>
  <c r="N105" i="111"/>
  <c r="L105" i="111"/>
  <c r="H105" i="111"/>
  <c r="M105" i="111" s="1"/>
  <c r="X104" i="111"/>
  <c r="W104" i="111"/>
  <c r="V104" i="111"/>
  <c r="T104" i="111"/>
  <c r="O104" i="111"/>
  <c r="N104" i="111"/>
  <c r="L104" i="111"/>
  <c r="H104" i="111"/>
  <c r="M104" i="111" s="1"/>
  <c r="X103" i="111"/>
  <c r="W103" i="111"/>
  <c r="V103" i="111"/>
  <c r="T103" i="111"/>
  <c r="O103" i="111"/>
  <c r="N103" i="111"/>
  <c r="L103" i="111"/>
  <c r="H103" i="111"/>
  <c r="K103" i="111" s="1"/>
  <c r="X102" i="111"/>
  <c r="W102" i="111"/>
  <c r="V102" i="111"/>
  <c r="T102" i="111"/>
  <c r="O102" i="111"/>
  <c r="N102" i="111"/>
  <c r="L102" i="111"/>
  <c r="H102" i="111"/>
  <c r="K102" i="111" s="1"/>
  <c r="X101" i="111"/>
  <c r="W101" i="111"/>
  <c r="V101" i="111"/>
  <c r="T101" i="111"/>
  <c r="O101" i="111"/>
  <c r="N101" i="111"/>
  <c r="L101" i="111"/>
  <c r="H101" i="111"/>
  <c r="M101" i="111" s="1"/>
  <c r="X100" i="111"/>
  <c r="W100" i="111"/>
  <c r="V100" i="111"/>
  <c r="T100" i="111"/>
  <c r="O100" i="111"/>
  <c r="N100" i="111"/>
  <c r="L100" i="111"/>
  <c r="H100" i="111"/>
  <c r="M100" i="111" s="1"/>
  <c r="X99" i="111"/>
  <c r="W99" i="111"/>
  <c r="V99" i="111"/>
  <c r="T99" i="111"/>
  <c r="O99" i="111"/>
  <c r="N99" i="111"/>
  <c r="L99" i="111"/>
  <c r="H99" i="111"/>
  <c r="K99" i="111" s="1"/>
  <c r="X98" i="111"/>
  <c r="W98" i="111"/>
  <c r="V98" i="111"/>
  <c r="T98" i="111"/>
  <c r="O98" i="111"/>
  <c r="N98" i="111"/>
  <c r="L98" i="111"/>
  <c r="H98" i="111"/>
  <c r="K98" i="111" s="1"/>
  <c r="X97" i="111"/>
  <c r="W97" i="111"/>
  <c r="V97" i="111"/>
  <c r="T97" i="111"/>
  <c r="O97" i="111"/>
  <c r="N97" i="111"/>
  <c r="L97" i="111"/>
  <c r="H97" i="111"/>
  <c r="K97" i="111" s="1"/>
  <c r="X96" i="111"/>
  <c r="W96" i="111"/>
  <c r="V96" i="111"/>
  <c r="T96" i="111"/>
  <c r="O96" i="111"/>
  <c r="N96" i="111"/>
  <c r="L96" i="111"/>
  <c r="H96" i="111"/>
  <c r="M96" i="111" s="1"/>
  <c r="X95" i="111"/>
  <c r="W95" i="111"/>
  <c r="V95" i="111"/>
  <c r="T95" i="111"/>
  <c r="O95" i="111"/>
  <c r="N95" i="111"/>
  <c r="L95" i="111"/>
  <c r="H95" i="111"/>
  <c r="K95" i="111" s="1"/>
  <c r="X94" i="111"/>
  <c r="W94" i="111"/>
  <c r="V94" i="111"/>
  <c r="T94" i="111"/>
  <c r="O94" i="111"/>
  <c r="N94" i="111"/>
  <c r="L94" i="111"/>
  <c r="H94" i="111"/>
  <c r="K94" i="111" s="1"/>
  <c r="X93" i="111"/>
  <c r="W93" i="111"/>
  <c r="V93" i="111"/>
  <c r="T93" i="111"/>
  <c r="O93" i="111"/>
  <c r="N93" i="111"/>
  <c r="L93" i="111"/>
  <c r="H93" i="111"/>
  <c r="K93" i="111" s="1"/>
  <c r="X92" i="111"/>
  <c r="W92" i="111"/>
  <c r="V92" i="111"/>
  <c r="T92" i="111"/>
  <c r="O92" i="111"/>
  <c r="N92" i="111"/>
  <c r="L92" i="111"/>
  <c r="H92" i="111"/>
  <c r="M92" i="111" s="1"/>
  <c r="X91" i="111"/>
  <c r="W91" i="111"/>
  <c r="V91" i="111"/>
  <c r="T91" i="111"/>
  <c r="O91" i="111"/>
  <c r="N91" i="111"/>
  <c r="L91" i="111"/>
  <c r="H91" i="111"/>
  <c r="K91" i="111" s="1"/>
  <c r="V90" i="111"/>
  <c r="X89" i="111"/>
  <c r="W89" i="111"/>
  <c r="V89" i="111"/>
  <c r="T89" i="111"/>
  <c r="O89" i="111"/>
  <c r="N89" i="111"/>
  <c r="L89" i="111"/>
  <c r="H89" i="111"/>
  <c r="M89" i="111" s="1"/>
  <c r="X88" i="111"/>
  <c r="W88" i="111"/>
  <c r="V88" i="111"/>
  <c r="T88" i="111"/>
  <c r="O88" i="111"/>
  <c r="N88" i="111"/>
  <c r="L88" i="111"/>
  <c r="H88" i="111"/>
  <c r="M88" i="111" s="1"/>
  <c r="X87" i="111"/>
  <c r="W87" i="111"/>
  <c r="V87" i="111"/>
  <c r="T87" i="111"/>
  <c r="O87" i="111"/>
  <c r="N87" i="111"/>
  <c r="L87" i="111"/>
  <c r="H87" i="111"/>
  <c r="K87" i="111" s="1"/>
  <c r="X86" i="111"/>
  <c r="W86" i="111"/>
  <c r="V86" i="111"/>
  <c r="T86" i="111"/>
  <c r="O86" i="111"/>
  <c r="N86" i="111"/>
  <c r="L86" i="111"/>
  <c r="H86" i="111"/>
  <c r="K86" i="111" s="1"/>
  <c r="V85" i="111"/>
  <c r="X84" i="111"/>
  <c r="W84" i="111"/>
  <c r="V84" i="111"/>
  <c r="T84" i="111"/>
  <c r="O84" i="111"/>
  <c r="N84" i="111"/>
  <c r="L84" i="111"/>
  <c r="H84" i="111"/>
  <c r="M84" i="111" s="1"/>
  <c r="X83" i="111"/>
  <c r="W83" i="111"/>
  <c r="V83" i="111"/>
  <c r="T83" i="111"/>
  <c r="O83" i="111"/>
  <c r="N83" i="111"/>
  <c r="L83" i="111"/>
  <c r="H83" i="111"/>
  <c r="K83" i="111" s="1"/>
  <c r="X82" i="111"/>
  <c r="W82" i="111"/>
  <c r="V82" i="111"/>
  <c r="T82" i="111"/>
  <c r="O82" i="111"/>
  <c r="N82" i="111"/>
  <c r="L82" i="111"/>
  <c r="H82" i="111"/>
  <c r="K82" i="111" s="1"/>
  <c r="X81" i="111"/>
  <c r="W81" i="111"/>
  <c r="V81" i="111"/>
  <c r="T81" i="111"/>
  <c r="O81" i="111"/>
  <c r="N81" i="111"/>
  <c r="L81" i="111"/>
  <c r="H81" i="111"/>
  <c r="K81" i="111" s="1"/>
  <c r="X80" i="111"/>
  <c r="W80" i="111"/>
  <c r="V80" i="111"/>
  <c r="T80" i="111"/>
  <c r="O80" i="111"/>
  <c r="N80" i="111"/>
  <c r="L80" i="111"/>
  <c r="H80" i="111"/>
  <c r="M80" i="111" s="1"/>
  <c r="X79" i="111"/>
  <c r="W79" i="111"/>
  <c r="V79" i="111"/>
  <c r="T79" i="111"/>
  <c r="O79" i="111"/>
  <c r="N79" i="111"/>
  <c r="L79" i="111"/>
  <c r="H79" i="111"/>
  <c r="K79" i="111" s="1"/>
  <c r="X78" i="111"/>
  <c r="W78" i="111"/>
  <c r="V78" i="111"/>
  <c r="T78" i="111"/>
  <c r="O78" i="111"/>
  <c r="N78" i="111"/>
  <c r="L78" i="111"/>
  <c r="H78" i="111"/>
  <c r="K78" i="111" s="1"/>
  <c r="X77" i="111"/>
  <c r="W77" i="111"/>
  <c r="V77" i="111"/>
  <c r="T77" i="111"/>
  <c r="O77" i="111"/>
  <c r="N77" i="111"/>
  <c r="L77" i="111"/>
  <c r="H77" i="111"/>
  <c r="K77" i="111" s="1"/>
  <c r="X76" i="111"/>
  <c r="W76" i="111"/>
  <c r="V76" i="111"/>
  <c r="T76" i="111"/>
  <c r="O76" i="111"/>
  <c r="N76" i="111"/>
  <c r="L76" i="111"/>
  <c r="H76" i="111"/>
  <c r="M76" i="111" s="1"/>
  <c r="X75" i="111"/>
  <c r="W75" i="111"/>
  <c r="V75" i="111"/>
  <c r="T75" i="111"/>
  <c r="O75" i="111"/>
  <c r="N75" i="111"/>
  <c r="L75" i="111"/>
  <c r="H75" i="111"/>
  <c r="K75" i="111" s="1"/>
  <c r="X74" i="111"/>
  <c r="W74" i="111"/>
  <c r="V74" i="111"/>
  <c r="T74" i="111"/>
  <c r="O74" i="111"/>
  <c r="N74" i="111"/>
  <c r="L74" i="111"/>
  <c r="H74" i="111"/>
  <c r="K74" i="111" s="1"/>
  <c r="X73" i="111"/>
  <c r="W73" i="111"/>
  <c r="V73" i="111"/>
  <c r="T73" i="111"/>
  <c r="O73" i="111"/>
  <c r="N73" i="111"/>
  <c r="L73" i="111"/>
  <c r="H73" i="111"/>
  <c r="K73" i="111" s="1"/>
  <c r="X72" i="111"/>
  <c r="W72" i="111"/>
  <c r="V72" i="111"/>
  <c r="T72" i="111"/>
  <c r="O72" i="111"/>
  <c r="N72" i="111"/>
  <c r="L72" i="111"/>
  <c r="H72" i="111"/>
  <c r="M72" i="111" s="1"/>
  <c r="X71" i="111"/>
  <c r="W71" i="111"/>
  <c r="V71" i="111"/>
  <c r="T71" i="111"/>
  <c r="O71" i="111"/>
  <c r="N71" i="111"/>
  <c r="L71" i="111"/>
  <c r="H71" i="111"/>
  <c r="K71" i="111" s="1"/>
  <c r="X70" i="111"/>
  <c r="W70" i="111"/>
  <c r="V70" i="111"/>
  <c r="T70" i="111"/>
  <c r="O70" i="111"/>
  <c r="N70" i="111"/>
  <c r="L70" i="111"/>
  <c r="H70" i="111"/>
  <c r="K70" i="111" s="1"/>
  <c r="X69" i="111"/>
  <c r="W69" i="111"/>
  <c r="V69" i="111"/>
  <c r="T69" i="111"/>
  <c r="O69" i="111"/>
  <c r="N69" i="111"/>
  <c r="L69" i="111"/>
  <c r="H69" i="111"/>
  <c r="K69" i="111" s="1"/>
  <c r="V68" i="111"/>
  <c r="X67" i="111"/>
  <c r="W67" i="111"/>
  <c r="V67" i="111"/>
  <c r="T67" i="111"/>
  <c r="O67" i="111"/>
  <c r="N67" i="111"/>
  <c r="L67" i="111"/>
  <c r="H67" i="111"/>
  <c r="K67" i="111" s="1"/>
  <c r="X66" i="111"/>
  <c r="W66" i="111"/>
  <c r="V66" i="111"/>
  <c r="T66" i="111"/>
  <c r="O66" i="111"/>
  <c r="N66" i="111"/>
  <c r="L66" i="111"/>
  <c r="H66" i="111"/>
  <c r="K66" i="111" s="1"/>
  <c r="X65" i="111"/>
  <c r="W65" i="111"/>
  <c r="V65" i="111"/>
  <c r="T65" i="111"/>
  <c r="O65" i="111"/>
  <c r="N65" i="111"/>
  <c r="L65" i="111"/>
  <c r="H65" i="111"/>
  <c r="K65" i="111" s="1"/>
  <c r="X64" i="111"/>
  <c r="W64" i="111"/>
  <c r="V64" i="111"/>
  <c r="T64" i="111"/>
  <c r="O64" i="111"/>
  <c r="N64" i="111"/>
  <c r="L64" i="111"/>
  <c r="H64" i="111"/>
  <c r="M64" i="111" s="1"/>
  <c r="X163" i="111"/>
  <c r="W163" i="111"/>
  <c r="V163" i="111"/>
  <c r="T163" i="111"/>
  <c r="X162" i="111"/>
  <c r="W162" i="111"/>
  <c r="V162" i="111"/>
  <c r="T162" i="111"/>
  <c r="X161" i="111"/>
  <c r="W161" i="111"/>
  <c r="V161" i="111"/>
  <c r="T161" i="111"/>
  <c r="X160" i="111"/>
  <c r="W160" i="111"/>
  <c r="V160" i="111"/>
  <c r="T160" i="111"/>
  <c r="X159" i="111"/>
  <c r="W159" i="111"/>
  <c r="V159" i="111"/>
  <c r="T159" i="111"/>
  <c r="X158" i="111"/>
  <c r="W158" i="111"/>
  <c r="V158" i="111"/>
  <c r="T158" i="111"/>
  <c r="X157" i="111"/>
  <c r="W157" i="111"/>
  <c r="V157" i="111"/>
  <c r="T157" i="111"/>
  <c r="X156" i="111"/>
  <c r="W156" i="111"/>
  <c r="V156" i="111"/>
  <c r="T156" i="111"/>
  <c r="X155" i="111"/>
  <c r="W155" i="111"/>
  <c r="V155" i="111"/>
  <c r="T155" i="111"/>
  <c r="X154" i="111"/>
  <c r="W154" i="111"/>
  <c r="V154" i="111"/>
  <c r="T154" i="111"/>
  <c r="X153" i="111"/>
  <c r="W153" i="111"/>
  <c r="V153" i="111"/>
  <c r="T153" i="111"/>
  <c r="X152" i="111"/>
  <c r="W152" i="111"/>
  <c r="V152" i="111"/>
  <c r="T152" i="111"/>
  <c r="X151" i="111"/>
  <c r="W151" i="111"/>
  <c r="V151" i="111"/>
  <c r="T151" i="111"/>
  <c r="X150" i="111"/>
  <c r="W150" i="111"/>
  <c r="V150" i="111"/>
  <c r="T150" i="111"/>
  <c r="X149" i="111"/>
  <c r="W149" i="111"/>
  <c r="V149" i="111"/>
  <c r="T149" i="111"/>
  <c r="X148" i="111"/>
  <c r="W148" i="111"/>
  <c r="V148" i="111"/>
  <c r="T148" i="111"/>
  <c r="X147" i="111"/>
  <c r="W147" i="111"/>
  <c r="V147" i="111"/>
  <c r="T147" i="111"/>
  <c r="O147" i="111"/>
  <c r="N147" i="111"/>
  <c r="L147" i="111"/>
  <c r="H147" i="111"/>
  <c r="K147" i="111" s="1"/>
  <c r="X146" i="111"/>
  <c r="W146" i="111"/>
  <c r="V146" i="111"/>
  <c r="T146" i="111"/>
  <c r="O146" i="111"/>
  <c r="N146" i="111"/>
  <c r="L146" i="111"/>
  <c r="H146" i="111"/>
  <c r="K146" i="111" s="1"/>
  <c r="X145" i="111"/>
  <c r="W145" i="111"/>
  <c r="V145" i="111"/>
  <c r="T145" i="111"/>
  <c r="O145" i="111"/>
  <c r="N145" i="111"/>
  <c r="L145" i="111"/>
  <c r="H145" i="111"/>
  <c r="M145" i="111" s="1"/>
  <c r="X144" i="111"/>
  <c r="W144" i="111"/>
  <c r="V144" i="111"/>
  <c r="T144" i="111"/>
  <c r="O144" i="111"/>
  <c r="N144" i="111"/>
  <c r="L144" i="111"/>
  <c r="H144" i="111"/>
  <c r="M144" i="111" s="1"/>
  <c r="X143" i="111"/>
  <c r="W143" i="111"/>
  <c r="V143" i="111"/>
  <c r="T143" i="111"/>
  <c r="O143" i="111"/>
  <c r="N143" i="111"/>
  <c r="L143" i="111"/>
  <c r="H143" i="111"/>
  <c r="K143" i="111" s="1"/>
  <c r="X142" i="111"/>
  <c r="W142" i="111"/>
  <c r="V142" i="111"/>
  <c r="T142" i="111"/>
  <c r="O142" i="111"/>
  <c r="N142" i="111"/>
  <c r="L142" i="111"/>
  <c r="H142" i="111"/>
  <c r="K142" i="111" s="1"/>
  <c r="X141" i="111"/>
  <c r="W141" i="111"/>
  <c r="V141" i="111"/>
  <c r="T141" i="111"/>
  <c r="O141" i="111"/>
  <c r="N141" i="111"/>
  <c r="L141" i="111"/>
  <c r="H141" i="111"/>
  <c r="M141" i="111" s="1"/>
  <c r="V140" i="111"/>
  <c r="X139" i="111"/>
  <c r="W139" i="111"/>
  <c r="V139" i="111"/>
  <c r="T139" i="111"/>
  <c r="O139" i="111"/>
  <c r="N139" i="111"/>
  <c r="L139" i="111"/>
  <c r="H139" i="111"/>
  <c r="K139" i="111" s="1"/>
  <c r="X138" i="111"/>
  <c r="W138" i="111"/>
  <c r="V138" i="111"/>
  <c r="T138" i="111"/>
  <c r="O138" i="111"/>
  <c r="N138" i="111"/>
  <c r="L138" i="111"/>
  <c r="H138" i="111"/>
  <c r="M138" i="111" s="1"/>
  <c r="X137" i="111"/>
  <c r="W137" i="111"/>
  <c r="V137" i="111"/>
  <c r="T137" i="111"/>
  <c r="O137" i="111"/>
  <c r="N137" i="111"/>
  <c r="L137" i="111"/>
  <c r="H137" i="111"/>
  <c r="M137" i="111" s="1"/>
  <c r="X136" i="111"/>
  <c r="W136" i="111"/>
  <c r="V136" i="111"/>
  <c r="T136" i="111"/>
  <c r="O136" i="111"/>
  <c r="N136" i="111"/>
  <c r="L136" i="111"/>
  <c r="H136" i="111"/>
  <c r="M136" i="111" s="1"/>
  <c r="X135" i="111"/>
  <c r="W135" i="111"/>
  <c r="V135" i="111"/>
  <c r="T135" i="111"/>
  <c r="O135" i="111"/>
  <c r="N135" i="111"/>
  <c r="L135" i="111"/>
  <c r="H135" i="111"/>
  <c r="K135" i="111" s="1"/>
  <c r="X134" i="111"/>
  <c r="W134" i="111"/>
  <c r="V134" i="111"/>
  <c r="T134" i="111"/>
  <c r="O134" i="111"/>
  <c r="N134" i="111"/>
  <c r="L134" i="111"/>
  <c r="H134" i="111"/>
  <c r="K134" i="111" s="1"/>
  <c r="X133" i="111"/>
  <c r="W133" i="111"/>
  <c r="V133" i="111"/>
  <c r="T133" i="111"/>
  <c r="O133" i="111"/>
  <c r="N133" i="111"/>
  <c r="L133" i="111"/>
  <c r="H133" i="111"/>
  <c r="M133" i="111" s="1"/>
  <c r="X132" i="111"/>
  <c r="W132" i="111"/>
  <c r="V132" i="111"/>
  <c r="T132" i="111"/>
  <c r="O132" i="111"/>
  <c r="N132" i="111"/>
  <c r="L132" i="111"/>
  <c r="H132" i="111"/>
  <c r="M132" i="111" s="1"/>
  <c r="X131" i="111"/>
  <c r="W131" i="111"/>
  <c r="V131" i="111"/>
  <c r="T131" i="111"/>
  <c r="O131" i="111"/>
  <c r="N131" i="111"/>
  <c r="L131" i="111"/>
  <c r="H131" i="111"/>
  <c r="K131" i="111" s="1"/>
  <c r="X130" i="111"/>
  <c r="W130" i="111"/>
  <c r="V130" i="111"/>
  <c r="T130" i="111"/>
  <c r="O130" i="111"/>
  <c r="N130" i="111"/>
  <c r="L130" i="111"/>
  <c r="H130" i="111"/>
  <c r="K130" i="111" s="1"/>
  <c r="X129" i="111"/>
  <c r="W129" i="111"/>
  <c r="V129" i="111"/>
  <c r="T129" i="111"/>
  <c r="O129" i="111"/>
  <c r="N129" i="111"/>
  <c r="L129" i="111"/>
  <c r="H129" i="111"/>
  <c r="M129" i="111" s="1"/>
  <c r="V128" i="111"/>
  <c r="X127" i="111"/>
  <c r="W127" i="111"/>
  <c r="V127" i="111"/>
  <c r="T127" i="111"/>
  <c r="O127" i="111"/>
  <c r="N127" i="111"/>
  <c r="L127" i="111"/>
  <c r="H127" i="111"/>
  <c r="K127" i="111" s="1"/>
  <c r="X126" i="111"/>
  <c r="W126" i="111"/>
  <c r="V126" i="111"/>
  <c r="T126" i="111"/>
  <c r="O126" i="111"/>
  <c r="N126" i="111"/>
  <c r="L126" i="111"/>
  <c r="H126" i="111"/>
  <c r="K126" i="111" s="1"/>
  <c r="V125" i="111"/>
  <c r="X124" i="111"/>
  <c r="W124" i="111"/>
  <c r="V124" i="111"/>
  <c r="T124" i="111"/>
  <c r="O124" i="111"/>
  <c r="N124" i="111"/>
  <c r="L124" i="111"/>
  <c r="H124" i="111"/>
  <c r="M124" i="111" s="1"/>
  <c r="X123" i="111"/>
  <c r="W123" i="111"/>
  <c r="V123" i="111"/>
  <c r="T123" i="111"/>
  <c r="O123" i="111"/>
  <c r="N123" i="111"/>
  <c r="L123" i="111"/>
  <c r="H123" i="111"/>
  <c r="K123" i="111" s="1"/>
  <c r="X122" i="111"/>
  <c r="W122" i="111"/>
  <c r="V122" i="111"/>
  <c r="T122" i="111"/>
  <c r="O122" i="111"/>
  <c r="N122" i="111"/>
  <c r="L122" i="111"/>
  <c r="H122" i="111"/>
  <c r="M122" i="111" s="1"/>
  <c r="X121" i="111"/>
  <c r="W121" i="111"/>
  <c r="V121" i="111"/>
  <c r="T121" i="111"/>
  <c r="O121" i="111"/>
  <c r="N121" i="111"/>
  <c r="L121" i="111"/>
  <c r="H121" i="111"/>
  <c r="M121" i="111" s="1"/>
  <c r="X120" i="111"/>
  <c r="W120" i="111"/>
  <c r="V120" i="111"/>
  <c r="T120" i="111"/>
  <c r="O120" i="111"/>
  <c r="N120" i="111"/>
  <c r="L120" i="111"/>
  <c r="H120" i="111"/>
  <c r="M120" i="111" s="1"/>
  <c r="X119" i="111"/>
  <c r="W119" i="111"/>
  <c r="V119" i="111"/>
  <c r="T119" i="111"/>
  <c r="O119" i="111"/>
  <c r="N119" i="111"/>
  <c r="L119" i="111"/>
  <c r="H119" i="111"/>
  <c r="K119" i="111" s="1"/>
  <c r="V118" i="111"/>
  <c r="X117" i="111"/>
  <c r="W117" i="111"/>
  <c r="V117" i="111"/>
  <c r="T117" i="111"/>
  <c r="O117" i="111"/>
  <c r="N117" i="111"/>
  <c r="L117" i="111"/>
  <c r="H117" i="111"/>
  <c r="M117" i="111" s="1"/>
  <c r="X116" i="111"/>
  <c r="W116" i="111"/>
  <c r="V116" i="111"/>
  <c r="T116" i="111"/>
  <c r="O116" i="111"/>
  <c r="N116" i="111"/>
  <c r="L116" i="111"/>
  <c r="H116" i="111"/>
  <c r="M116" i="111" s="1"/>
  <c r="X196" i="111"/>
  <c r="W196" i="111"/>
  <c r="V196" i="111"/>
  <c r="T196" i="111"/>
  <c r="O196" i="111"/>
  <c r="N196" i="111"/>
  <c r="L196" i="111"/>
  <c r="H196" i="111"/>
  <c r="K196" i="111" s="1"/>
  <c r="X195" i="111"/>
  <c r="W195" i="111"/>
  <c r="V195" i="111"/>
  <c r="T195" i="111"/>
  <c r="X194" i="111"/>
  <c r="W194" i="111"/>
  <c r="V194" i="111"/>
  <c r="T194" i="111"/>
  <c r="X193" i="111"/>
  <c r="W193" i="111"/>
  <c r="V193" i="111"/>
  <c r="T193" i="111"/>
  <c r="X192" i="111"/>
  <c r="W192" i="111"/>
  <c r="V192" i="111"/>
  <c r="T192" i="111"/>
  <c r="X191" i="111"/>
  <c r="W191" i="111"/>
  <c r="V191" i="111"/>
  <c r="T191" i="111"/>
  <c r="X190" i="111"/>
  <c r="W190" i="111"/>
  <c r="V190" i="111"/>
  <c r="T190" i="111"/>
  <c r="X189" i="111"/>
  <c r="W189" i="111"/>
  <c r="V189" i="111"/>
  <c r="T189" i="111"/>
  <c r="X188" i="111"/>
  <c r="W188" i="111"/>
  <c r="V188" i="111"/>
  <c r="T188" i="111"/>
  <c r="X187" i="111"/>
  <c r="W187" i="111"/>
  <c r="V187" i="111"/>
  <c r="T187" i="111"/>
  <c r="X186" i="111"/>
  <c r="W186" i="111"/>
  <c r="V186" i="111"/>
  <c r="T186" i="111"/>
  <c r="X185" i="111"/>
  <c r="W185" i="111"/>
  <c r="V185" i="111"/>
  <c r="T185" i="111"/>
  <c r="X184" i="111"/>
  <c r="W184" i="111"/>
  <c r="V184" i="111"/>
  <c r="T184" i="111"/>
  <c r="X183" i="111"/>
  <c r="W183" i="111"/>
  <c r="V183" i="111"/>
  <c r="T183" i="111"/>
  <c r="X182" i="111"/>
  <c r="W182" i="111"/>
  <c r="V182" i="111"/>
  <c r="T182" i="111"/>
  <c r="X181" i="111"/>
  <c r="W181" i="111"/>
  <c r="V181" i="111"/>
  <c r="T181" i="111"/>
  <c r="X180" i="111"/>
  <c r="W180" i="111"/>
  <c r="V180" i="111"/>
  <c r="T180" i="111"/>
  <c r="X179" i="111"/>
  <c r="W179" i="111"/>
  <c r="V179" i="111"/>
  <c r="T179" i="111"/>
  <c r="X178" i="111"/>
  <c r="W178" i="111"/>
  <c r="V178" i="111"/>
  <c r="T178" i="111"/>
  <c r="X177" i="111"/>
  <c r="W177" i="111"/>
  <c r="V177" i="111"/>
  <c r="T177" i="111"/>
  <c r="X176" i="111"/>
  <c r="W176" i="111"/>
  <c r="V176" i="111"/>
  <c r="T176" i="111"/>
  <c r="X175" i="111"/>
  <c r="W175" i="111"/>
  <c r="V175" i="111"/>
  <c r="T175" i="111"/>
  <c r="X174" i="111"/>
  <c r="W174" i="111"/>
  <c r="V174" i="111"/>
  <c r="T174" i="111"/>
  <c r="X173" i="111"/>
  <c r="W173" i="111"/>
  <c r="V173" i="111"/>
  <c r="T173" i="111"/>
  <c r="X172" i="111"/>
  <c r="W172" i="111"/>
  <c r="V172" i="111"/>
  <c r="T172" i="111"/>
  <c r="X171" i="111"/>
  <c r="W171" i="111"/>
  <c r="V171" i="111"/>
  <c r="T171" i="111"/>
  <c r="X170" i="111"/>
  <c r="W170" i="111"/>
  <c r="V170" i="111"/>
  <c r="T170" i="111"/>
  <c r="O170" i="111"/>
  <c r="N170" i="111"/>
  <c r="L170" i="111"/>
  <c r="H170" i="111"/>
  <c r="M170" i="111" s="1"/>
  <c r="X169" i="111"/>
  <c r="W169" i="111"/>
  <c r="V169" i="111"/>
  <c r="T169" i="111"/>
  <c r="O169" i="111"/>
  <c r="N169" i="111"/>
  <c r="L169" i="111"/>
  <c r="H169" i="111"/>
  <c r="M169" i="111" s="1"/>
  <c r="X168" i="111"/>
  <c r="W168" i="111"/>
  <c r="V168" i="111"/>
  <c r="T168" i="111"/>
  <c r="O168" i="111"/>
  <c r="N168" i="111"/>
  <c r="L168" i="111"/>
  <c r="H168" i="111"/>
  <c r="M168" i="111" s="1"/>
  <c r="X167" i="111"/>
  <c r="W167" i="111"/>
  <c r="V167" i="111"/>
  <c r="T167" i="111"/>
  <c r="O167" i="111"/>
  <c r="N167" i="111"/>
  <c r="L167" i="111"/>
  <c r="H167" i="111"/>
  <c r="K167" i="111" s="1"/>
  <c r="X166" i="111"/>
  <c r="W166" i="111"/>
  <c r="V166" i="111"/>
  <c r="T166" i="111"/>
  <c r="X165" i="111"/>
  <c r="W165" i="111"/>
  <c r="V165" i="111"/>
  <c r="T165" i="111"/>
  <c r="X164" i="111"/>
  <c r="W164" i="111"/>
  <c r="V164" i="111"/>
  <c r="T164" i="111"/>
  <c r="X115" i="111"/>
  <c r="W115" i="111"/>
  <c r="V115" i="111"/>
  <c r="T115" i="111"/>
  <c r="O115" i="111"/>
  <c r="N115" i="111"/>
  <c r="L115" i="111"/>
  <c r="H115" i="111"/>
  <c r="K115" i="111" s="1"/>
  <c r="X114" i="111"/>
  <c r="W114" i="111"/>
  <c r="V114" i="111"/>
  <c r="T114" i="111"/>
  <c r="O114" i="111"/>
  <c r="N114" i="111"/>
  <c r="L114" i="111"/>
  <c r="H114" i="111"/>
  <c r="M114" i="111" s="1"/>
  <c r="X113" i="111"/>
  <c r="W113" i="111"/>
  <c r="V113" i="111"/>
  <c r="T113" i="111"/>
  <c r="O113" i="111"/>
  <c r="N113" i="111"/>
  <c r="L113" i="111"/>
  <c r="H113" i="111"/>
  <c r="M113" i="111" s="1"/>
  <c r="X112" i="111"/>
  <c r="W112" i="111"/>
  <c r="V112" i="111"/>
  <c r="T112" i="111"/>
  <c r="O112" i="111"/>
  <c r="N112" i="111"/>
  <c r="L112" i="111"/>
  <c r="H112" i="111"/>
  <c r="M112" i="111" s="1"/>
  <c r="X111" i="111"/>
  <c r="W111" i="111"/>
  <c r="V111" i="111"/>
  <c r="T111" i="111"/>
  <c r="O111" i="111"/>
  <c r="N111" i="111"/>
  <c r="L111" i="111"/>
  <c r="H111" i="111"/>
  <c r="K111" i="111" s="1"/>
  <c r="X110" i="111"/>
  <c r="W110" i="111"/>
  <c r="V110" i="111"/>
  <c r="T110" i="111"/>
  <c r="O110" i="111"/>
  <c r="N110" i="111"/>
  <c r="L110" i="111"/>
  <c r="H110" i="111"/>
  <c r="K110" i="111" s="1"/>
  <c r="X109" i="111"/>
  <c r="W109" i="111"/>
  <c r="V109" i="111"/>
  <c r="T109" i="111"/>
  <c r="O109" i="111"/>
  <c r="N109" i="111"/>
  <c r="L109" i="111"/>
  <c r="H109" i="111"/>
  <c r="M109" i="111" s="1"/>
  <c r="X108" i="111"/>
  <c r="W108" i="111"/>
  <c r="V108" i="111"/>
  <c r="T108" i="111"/>
  <c r="O108" i="111"/>
  <c r="N108" i="111"/>
  <c r="L108" i="111"/>
  <c r="H108" i="111"/>
  <c r="M108" i="111" s="1"/>
  <c r="X63" i="111"/>
  <c r="W63" i="111"/>
  <c r="V63" i="111"/>
  <c r="T63" i="111"/>
  <c r="O63" i="111"/>
  <c r="N63" i="111"/>
  <c r="L63" i="111"/>
  <c r="H63" i="111"/>
  <c r="K63" i="111" s="1"/>
  <c r="X62" i="111"/>
  <c r="W62" i="111"/>
  <c r="V62" i="111"/>
  <c r="T62" i="111"/>
  <c r="O62" i="111"/>
  <c r="N62" i="111"/>
  <c r="L62" i="111"/>
  <c r="H62" i="111"/>
  <c r="M62" i="111" s="1"/>
  <c r="X61" i="111"/>
  <c r="W61" i="111"/>
  <c r="V61" i="111"/>
  <c r="T61" i="111"/>
  <c r="O61" i="111"/>
  <c r="N61" i="111"/>
  <c r="L61" i="111"/>
  <c r="H61" i="111"/>
  <c r="M61" i="111" s="1"/>
  <c r="V60" i="111"/>
  <c r="X59" i="111"/>
  <c r="W59" i="111"/>
  <c r="V59" i="111"/>
  <c r="T59" i="111"/>
  <c r="O59" i="111"/>
  <c r="N59" i="111"/>
  <c r="L59" i="111"/>
  <c r="H59" i="111"/>
  <c r="K59" i="111" s="1"/>
  <c r="X58" i="111"/>
  <c r="W58" i="111"/>
  <c r="V58" i="111"/>
  <c r="T58" i="111"/>
  <c r="O58" i="111"/>
  <c r="N58" i="111"/>
  <c r="L58" i="111"/>
  <c r="H58" i="111"/>
  <c r="M58" i="111" s="1"/>
  <c r="C24" i="90"/>
  <c r="B24" i="90"/>
  <c r="X59" i="112"/>
  <c r="W59" i="112"/>
  <c r="V59" i="112"/>
  <c r="T59" i="112"/>
  <c r="X58" i="112"/>
  <c r="W58" i="112"/>
  <c r="V58" i="112"/>
  <c r="T58" i="112"/>
  <c r="X57" i="112"/>
  <c r="W57" i="112"/>
  <c r="V57" i="112"/>
  <c r="T57" i="112"/>
  <c r="X56" i="112"/>
  <c r="W56" i="112"/>
  <c r="V56" i="112"/>
  <c r="T56" i="112"/>
  <c r="X55" i="112"/>
  <c r="W55" i="112"/>
  <c r="V55" i="112"/>
  <c r="T55" i="112"/>
  <c r="X54" i="112"/>
  <c r="W54" i="112"/>
  <c r="V54" i="112"/>
  <c r="T54" i="112"/>
  <c r="X53" i="112"/>
  <c r="W53" i="112"/>
  <c r="V53" i="112"/>
  <c r="T53" i="112"/>
  <c r="X52" i="112"/>
  <c r="W52" i="112"/>
  <c r="V52" i="112"/>
  <c r="T52" i="112"/>
  <c r="X51" i="112"/>
  <c r="W51" i="112"/>
  <c r="V51" i="112"/>
  <c r="T51" i="112"/>
  <c r="X50" i="112"/>
  <c r="W50" i="112"/>
  <c r="V50" i="112"/>
  <c r="T50" i="112"/>
  <c r="X49" i="112"/>
  <c r="W49" i="112"/>
  <c r="V49" i="112"/>
  <c r="T49" i="112"/>
  <c r="X48" i="112"/>
  <c r="W48" i="112"/>
  <c r="V48" i="112"/>
  <c r="T48" i="112"/>
  <c r="X47" i="112"/>
  <c r="W47" i="112"/>
  <c r="V47" i="112"/>
  <c r="T47" i="112"/>
  <c r="X46" i="112"/>
  <c r="W46" i="112"/>
  <c r="V46" i="112"/>
  <c r="T46" i="112"/>
  <c r="X45" i="112"/>
  <c r="W45" i="112"/>
  <c r="V45" i="112"/>
  <c r="T45" i="112"/>
  <c r="X44" i="112"/>
  <c r="W44" i="112"/>
  <c r="V44" i="112"/>
  <c r="T44" i="112"/>
  <c r="X43" i="112"/>
  <c r="W43" i="112"/>
  <c r="V43" i="112"/>
  <c r="T43" i="112"/>
  <c r="X42" i="112"/>
  <c r="W42" i="112"/>
  <c r="V42" i="112"/>
  <c r="T42" i="112"/>
  <c r="X41" i="112"/>
  <c r="W41" i="112"/>
  <c r="V41" i="112"/>
  <c r="T41" i="112"/>
  <c r="X40" i="112"/>
  <c r="W40" i="112"/>
  <c r="V40" i="112"/>
  <c r="T40" i="112"/>
  <c r="X39" i="112"/>
  <c r="W39" i="112"/>
  <c r="V39" i="112"/>
  <c r="T39" i="112"/>
  <c r="V38" i="112"/>
  <c r="X37" i="112"/>
  <c r="W37" i="112"/>
  <c r="V37" i="112"/>
  <c r="T37" i="112"/>
  <c r="X36" i="112"/>
  <c r="W36" i="112"/>
  <c r="V36" i="112"/>
  <c r="T36" i="112"/>
  <c r="X35" i="112"/>
  <c r="W35" i="112"/>
  <c r="V35" i="112"/>
  <c r="T35" i="112"/>
  <c r="X34" i="112"/>
  <c r="W34" i="112"/>
  <c r="V34" i="112"/>
  <c r="T34" i="112"/>
  <c r="X33" i="112"/>
  <c r="W33" i="112"/>
  <c r="V33" i="112"/>
  <c r="T33" i="112"/>
  <c r="X32" i="112"/>
  <c r="W32" i="112"/>
  <c r="V32" i="112"/>
  <c r="T32" i="112"/>
  <c r="X31" i="112"/>
  <c r="W31" i="112"/>
  <c r="V31" i="112"/>
  <c r="T31" i="112"/>
  <c r="X30" i="112"/>
  <c r="W30" i="112"/>
  <c r="V30" i="112"/>
  <c r="T30" i="112"/>
  <c r="X29" i="112"/>
  <c r="W29" i="112"/>
  <c r="V29" i="112"/>
  <c r="T29" i="112"/>
  <c r="X28" i="112"/>
  <c r="W28" i="112"/>
  <c r="V28" i="112"/>
  <c r="T28" i="112"/>
  <c r="X27" i="112"/>
  <c r="W27" i="112"/>
  <c r="V27" i="112"/>
  <c r="T27" i="112"/>
  <c r="X26" i="112"/>
  <c r="W26" i="112"/>
  <c r="V26" i="112"/>
  <c r="T26" i="112"/>
  <c r="X25" i="112"/>
  <c r="W25" i="112"/>
  <c r="V25" i="112"/>
  <c r="T25" i="112"/>
  <c r="X24" i="112"/>
  <c r="W24" i="112"/>
  <c r="V24" i="112"/>
  <c r="T24" i="112"/>
  <c r="X23" i="112"/>
  <c r="W23" i="112"/>
  <c r="V23" i="112"/>
  <c r="T23" i="112"/>
  <c r="X22" i="112"/>
  <c r="W22" i="112"/>
  <c r="V22" i="112"/>
  <c r="T22" i="112"/>
  <c r="X20" i="112"/>
  <c r="W20" i="112"/>
  <c r="V20" i="112"/>
  <c r="T20" i="112"/>
  <c r="X19" i="112"/>
  <c r="W19" i="112"/>
  <c r="V19" i="112"/>
  <c r="T19" i="112"/>
  <c r="X18" i="112"/>
  <c r="W18" i="112"/>
  <c r="V18" i="112"/>
  <c r="T18" i="112"/>
  <c r="X17" i="112"/>
  <c r="W17" i="112"/>
  <c r="V17" i="112"/>
  <c r="T17" i="112"/>
  <c r="V16" i="112"/>
  <c r="N12" i="112"/>
  <c r="A8" i="112"/>
  <c r="A7" i="112"/>
  <c r="A6" i="112"/>
  <c r="D210" i="111"/>
  <c r="D207" i="111"/>
  <c r="D205" i="111"/>
  <c r="D202" i="111"/>
  <c r="X57" i="111"/>
  <c r="W57" i="111"/>
  <c r="V57" i="111"/>
  <c r="T57" i="111"/>
  <c r="O57" i="111"/>
  <c r="N57" i="111"/>
  <c r="L57" i="111"/>
  <c r="H57" i="111"/>
  <c r="M57" i="111" s="1"/>
  <c r="X56" i="111"/>
  <c r="W56" i="111"/>
  <c r="V56" i="111"/>
  <c r="T56" i="111"/>
  <c r="O56" i="111"/>
  <c r="N56" i="111"/>
  <c r="L56" i="111"/>
  <c r="H56" i="111"/>
  <c r="K56" i="111" s="1"/>
  <c r="X55" i="111"/>
  <c r="W55" i="111"/>
  <c r="V55" i="111"/>
  <c r="T55" i="111"/>
  <c r="O55" i="111"/>
  <c r="N55" i="111"/>
  <c r="L55" i="111"/>
  <c r="H55" i="111"/>
  <c r="K55" i="111" s="1"/>
  <c r="X54" i="111"/>
  <c r="W54" i="111"/>
  <c r="V54" i="111"/>
  <c r="T54" i="111"/>
  <c r="O54" i="111"/>
  <c r="N54" i="111"/>
  <c r="L54" i="111"/>
  <c r="H54" i="111"/>
  <c r="M54" i="111" s="1"/>
  <c r="X53" i="111"/>
  <c r="W53" i="111"/>
  <c r="V53" i="111"/>
  <c r="T53" i="111"/>
  <c r="O53" i="111"/>
  <c r="N53" i="111"/>
  <c r="L53" i="111"/>
  <c r="H53" i="111"/>
  <c r="M53" i="111" s="1"/>
  <c r="X52" i="111"/>
  <c r="W52" i="111"/>
  <c r="V52" i="111"/>
  <c r="T52" i="111"/>
  <c r="O52" i="111"/>
  <c r="N52" i="111"/>
  <c r="L52" i="111"/>
  <c r="H52" i="111"/>
  <c r="K52" i="111" s="1"/>
  <c r="X51" i="111"/>
  <c r="W51" i="111"/>
  <c r="V51" i="111"/>
  <c r="T51" i="111"/>
  <c r="O51" i="111"/>
  <c r="N51" i="111"/>
  <c r="L51" i="111"/>
  <c r="H51" i="111"/>
  <c r="K51" i="111" s="1"/>
  <c r="X50" i="111"/>
  <c r="W50" i="111"/>
  <c r="V50" i="111"/>
  <c r="T50" i="111"/>
  <c r="O50" i="111"/>
  <c r="N50" i="111"/>
  <c r="L50" i="111"/>
  <c r="H50" i="111"/>
  <c r="M50" i="111" s="1"/>
  <c r="X49" i="111"/>
  <c r="W49" i="111"/>
  <c r="V49" i="111"/>
  <c r="T49" i="111"/>
  <c r="O49" i="111"/>
  <c r="N49" i="111"/>
  <c r="L49" i="111"/>
  <c r="H49" i="111"/>
  <c r="M49" i="111" s="1"/>
  <c r="X48" i="111"/>
  <c r="W48" i="111"/>
  <c r="V48" i="111"/>
  <c r="T48" i="111"/>
  <c r="O48" i="111"/>
  <c r="N48" i="111"/>
  <c r="L48" i="111"/>
  <c r="H48" i="111"/>
  <c r="K48" i="111" s="1"/>
  <c r="V47" i="111"/>
  <c r="X46" i="111"/>
  <c r="W46" i="111"/>
  <c r="V46" i="111"/>
  <c r="T46" i="111"/>
  <c r="O46" i="111"/>
  <c r="N46" i="111"/>
  <c r="L46" i="111"/>
  <c r="H46" i="111"/>
  <c r="K46" i="111" s="1"/>
  <c r="X45" i="111"/>
  <c r="W45" i="111"/>
  <c r="V45" i="111"/>
  <c r="T45" i="111"/>
  <c r="O45" i="111"/>
  <c r="N45" i="111"/>
  <c r="L45" i="111"/>
  <c r="H45" i="111"/>
  <c r="M45" i="111" s="1"/>
  <c r="V44" i="111"/>
  <c r="X43" i="111"/>
  <c r="W43" i="111"/>
  <c r="V43" i="111"/>
  <c r="T43" i="111"/>
  <c r="O43" i="111"/>
  <c r="N43" i="111"/>
  <c r="L43" i="111"/>
  <c r="H43" i="111"/>
  <c r="K43" i="111" s="1"/>
  <c r="X42" i="111"/>
  <c r="W42" i="111"/>
  <c r="V42" i="111"/>
  <c r="T42" i="111"/>
  <c r="O42" i="111"/>
  <c r="N42" i="111"/>
  <c r="L42" i="111"/>
  <c r="H42" i="111"/>
  <c r="K42" i="111" s="1"/>
  <c r="X41" i="111"/>
  <c r="W41" i="111"/>
  <c r="V41" i="111"/>
  <c r="T41" i="111"/>
  <c r="O41" i="111"/>
  <c r="N41" i="111"/>
  <c r="L41" i="111"/>
  <c r="H41" i="111"/>
  <c r="M41" i="111" s="1"/>
  <c r="X40" i="111"/>
  <c r="W40" i="111"/>
  <c r="V40" i="111"/>
  <c r="T40" i="111"/>
  <c r="O40" i="111"/>
  <c r="N40" i="111"/>
  <c r="L40" i="111"/>
  <c r="H40" i="111"/>
  <c r="K40" i="111" s="1"/>
  <c r="X39" i="111"/>
  <c r="W39" i="111"/>
  <c r="V39" i="111"/>
  <c r="T39" i="111"/>
  <c r="O39" i="111"/>
  <c r="N39" i="111"/>
  <c r="L39" i="111"/>
  <c r="H39" i="111"/>
  <c r="K39" i="111" s="1"/>
  <c r="X38" i="111"/>
  <c r="W38" i="111"/>
  <c r="V38" i="111"/>
  <c r="T38" i="111"/>
  <c r="O38" i="111"/>
  <c r="N38" i="111"/>
  <c r="L38" i="111"/>
  <c r="H38" i="111"/>
  <c r="M38" i="111" s="1"/>
  <c r="V37" i="111"/>
  <c r="X36" i="111"/>
  <c r="W36" i="111"/>
  <c r="V36" i="111"/>
  <c r="T36" i="111"/>
  <c r="O36" i="111"/>
  <c r="N36" i="111"/>
  <c r="L36" i="111"/>
  <c r="H36" i="111"/>
  <c r="K36" i="111" s="1"/>
  <c r="X35" i="111"/>
  <c r="W35" i="111"/>
  <c r="V35" i="111"/>
  <c r="T35" i="111"/>
  <c r="O35" i="111"/>
  <c r="N35" i="111"/>
  <c r="L35" i="111"/>
  <c r="H35" i="111"/>
  <c r="K35" i="111" s="1"/>
  <c r="X34" i="111"/>
  <c r="W34" i="111"/>
  <c r="V34" i="111"/>
  <c r="T34" i="111"/>
  <c r="O34" i="111"/>
  <c r="N34" i="111"/>
  <c r="L34" i="111"/>
  <c r="H34" i="111"/>
  <c r="M34" i="111" s="1"/>
  <c r="X33" i="111"/>
  <c r="W33" i="111"/>
  <c r="V33" i="111"/>
  <c r="T33" i="111"/>
  <c r="O33" i="111"/>
  <c r="N33" i="111"/>
  <c r="L33" i="111"/>
  <c r="H33" i="111"/>
  <c r="M33" i="111" s="1"/>
  <c r="X32" i="111"/>
  <c r="W32" i="111"/>
  <c r="V32" i="111"/>
  <c r="T32" i="111"/>
  <c r="O32" i="111"/>
  <c r="N32" i="111"/>
  <c r="L32" i="111"/>
  <c r="H32" i="111"/>
  <c r="K32" i="111" s="1"/>
  <c r="X31" i="111"/>
  <c r="W31" i="111"/>
  <c r="V31" i="111"/>
  <c r="T31" i="111"/>
  <c r="O31" i="111"/>
  <c r="N31" i="111"/>
  <c r="L31" i="111"/>
  <c r="H31" i="111"/>
  <c r="K31" i="111" s="1"/>
  <c r="X30" i="111"/>
  <c r="W30" i="111"/>
  <c r="V30" i="111"/>
  <c r="T30" i="111"/>
  <c r="O30" i="111"/>
  <c r="N30" i="111"/>
  <c r="L30" i="111"/>
  <c r="H30" i="111"/>
  <c r="M30" i="111" s="1"/>
  <c r="X29" i="111"/>
  <c r="W29" i="111"/>
  <c r="V29" i="111"/>
  <c r="T29" i="111"/>
  <c r="O29" i="111"/>
  <c r="N29" i="111"/>
  <c r="L29" i="111"/>
  <c r="H29" i="111"/>
  <c r="M29" i="111" s="1"/>
  <c r="X28" i="111"/>
  <c r="W28" i="111"/>
  <c r="V28" i="111"/>
  <c r="T28" i="111"/>
  <c r="O28" i="111"/>
  <c r="N28" i="111"/>
  <c r="L28" i="111"/>
  <c r="H28" i="111"/>
  <c r="K28" i="111" s="1"/>
  <c r="X27" i="111"/>
  <c r="W27" i="111"/>
  <c r="V27" i="111"/>
  <c r="T27" i="111"/>
  <c r="O27" i="111"/>
  <c r="N27" i="111"/>
  <c r="L27" i="111"/>
  <c r="H27" i="111"/>
  <c r="K27" i="111" s="1"/>
  <c r="X26" i="111"/>
  <c r="W26" i="111"/>
  <c r="V26" i="111"/>
  <c r="T26" i="111"/>
  <c r="O26" i="111"/>
  <c r="N26" i="111"/>
  <c r="L26" i="111"/>
  <c r="H26" i="111"/>
  <c r="K26" i="111" s="1"/>
  <c r="X25" i="111"/>
  <c r="W25" i="111"/>
  <c r="V25" i="111"/>
  <c r="T25" i="111"/>
  <c r="O25" i="111"/>
  <c r="N25" i="111"/>
  <c r="L25" i="111"/>
  <c r="H25" i="111"/>
  <c r="M25" i="111" s="1"/>
  <c r="X24" i="111"/>
  <c r="W24" i="111"/>
  <c r="V24" i="111"/>
  <c r="T24" i="111"/>
  <c r="O24" i="111"/>
  <c r="N24" i="111"/>
  <c r="L24" i="111"/>
  <c r="H24" i="111"/>
  <c r="K24" i="111" s="1"/>
  <c r="X23" i="111"/>
  <c r="W23" i="111"/>
  <c r="V23" i="111"/>
  <c r="T23" i="111"/>
  <c r="O23" i="111"/>
  <c r="N23" i="111"/>
  <c r="L23" i="111"/>
  <c r="H23" i="111"/>
  <c r="K23" i="111" s="1"/>
  <c r="X22" i="111"/>
  <c r="W22" i="111"/>
  <c r="V22" i="111"/>
  <c r="T22" i="111"/>
  <c r="O22" i="111"/>
  <c r="N22" i="111"/>
  <c r="L22" i="111"/>
  <c r="H22" i="111"/>
  <c r="M22" i="111" s="1"/>
  <c r="X21" i="111"/>
  <c r="W21" i="111"/>
  <c r="V21" i="111"/>
  <c r="T21" i="111"/>
  <c r="O21" i="111"/>
  <c r="N21" i="111"/>
  <c r="L21" i="111"/>
  <c r="H21" i="111"/>
  <c r="M21" i="111" s="1"/>
  <c r="X20" i="111"/>
  <c r="W20" i="111"/>
  <c r="V20" i="111"/>
  <c r="T20" i="111"/>
  <c r="O20" i="111"/>
  <c r="N20" i="111"/>
  <c r="L20" i="111"/>
  <c r="H20" i="111"/>
  <c r="K20" i="111" s="1"/>
  <c r="X19" i="111"/>
  <c r="W19" i="111"/>
  <c r="V19" i="111"/>
  <c r="T19" i="111"/>
  <c r="O19" i="111"/>
  <c r="N19" i="111"/>
  <c r="L19" i="111"/>
  <c r="H19" i="111"/>
  <c r="K19" i="111" s="1"/>
  <c r="X18" i="111"/>
  <c r="W18" i="111"/>
  <c r="V18" i="111"/>
  <c r="T18" i="111"/>
  <c r="O18" i="111"/>
  <c r="N18" i="111"/>
  <c r="L18" i="111"/>
  <c r="H18" i="111"/>
  <c r="M18" i="111" s="1"/>
  <c r="X17" i="111"/>
  <c r="W17" i="111"/>
  <c r="V17" i="111"/>
  <c r="T17" i="111"/>
  <c r="O17" i="111"/>
  <c r="N17" i="111"/>
  <c r="L17" i="111"/>
  <c r="H17" i="111"/>
  <c r="M17" i="111" s="1"/>
  <c r="V16" i="111"/>
  <c r="N12" i="111"/>
  <c r="A8" i="111"/>
  <c r="A7" i="111"/>
  <c r="A6" i="111"/>
  <c r="C23" i="90"/>
  <c r="B23" i="90"/>
  <c r="D59" i="110"/>
  <c r="D56" i="110"/>
  <c r="D54" i="110"/>
  <c r="D51" i="110"/>
  <c r="X45" i="110"/>
  <c r="W45" i="110"/>
  <c r="V45" i="110"/>
  <c r="T45" i="110"/>
  <c r="O45" i="110"/>
  <c r="N45" i="110"/>
  <c r="L45" i="110"/>
  <c r="H45" i="110"/>
  <c r="M45" i="110" s="1"/>
  <c r="X44" i="110"/>
  <c r="W44" i="110"/>
  <c r="V44" i="110"/>
  <c r="T44" i="110"/>
  <c r="O44" i="110"/>
  <c r="N44" i="110"/>
  <c r="M44" i="110"/>
  <c r="P44" i="110" s="1"/>
  <c r="L44" i="110"/>
  <c r="H44" i="110"/>
  <c r="K44" i="110" s="1"/>
  <c r="X43" i="110"/>
  <c r="W43" i="110"/>
  <c r="V43" i="110"/>
  <c r="T43" i="110"/>
  <c r="O43" i="110"/>
  <c r="N43" i="110"/>
  <c r="L43" i="110"/>
  <c r="H43" i="110"/>
  <c r="K43" i="110" s="1"/>
  <c r="X42" i="110"/>
  <c r="W42" i="110"/>
  <c r="V42" i="110"/>
  <c r="T42" i="110"/>
  <c r="O42" i="110"/>
  <c r="N42" i="110"/>
  <c r="L42" i="110"/>
  <c r="H42" i="110"/>
  <c r="M42" i="110" s="1"/>
  <c r="X41" i="110"/>
  <c r="W41" i="110"/>
  <c r="V41" i="110"/>
  <c r="T41" i="110"/>
  <c r="O41" i="110"/>
  <c r="N41" i="110"/>
  <c r="L41" i="110"/>
  <c r="H41" i="110"/>
  <c r="M41" i="110" s="1"/>
  <c r="X40" i="110"/>
  <c r="W40" i="110"/>
  <c r="V40" i="110"/>
  <c r="T40" i="110"/>
  <c r="O40" i="110"/>
  <c r="N40" i="110"/>
  <c r="L40" i="110"/>
  <c r="H40" i="110"/>
  <c r="K40" i="110" s="1"/>
  <c r="X39" i="110"/>
  <c r="W39" i="110"/>
  <c r="V39" i="110"/>
  <c r="T39" i="110"/>
  <c r="O39" i="110"/>
  <c r="N39" i="110"/>
  <c r="L39" i="110"/>
  <c r="H39" i="110"/>
  <c r="K39" i="110" s="1"/>
  <c r="X38" i="110"/>
  <c r="W38" i="110"/>
  <c r="V38" i="110"/>
  <c r="T38" i="110"/>
  <c r="O38" i="110"/>
  <c r="N38" i="110"/>
  <c r="L38" i="110"/>
  <c r="H38" i="110"/>
  <c r="K38" i="110" s="1"/>
  <c r="X37" i="110"/>
  <c r="W37" i="110"/>
  <c r="V37" i="110"/>
  <c r="T37" i="110"/>
  <c r="O37" i="110"/>
  <c r="N37" i="110"/>
  <c r="L37" i="110"/>
  <c r="H37" i="110"/>
  <c r="M37" i="110" s="1"/>
  <c r="X36" i="110"/>
  <c r="W36" i="110"/>
  <c r="V36" i="110"/>
  <c r="T36" i="110"/>
  <c r="O36" i="110"/>
  <c r="N36" i="110"/>
  <c r="L36" i="110"/>
  <c r="H36" i="110"/>
  <c r="K36" i="110" s="1"/>
  <c r="X35" i="110"/>
  <c r="W35" i="110"/>
  <c r="V35" i="110"/>
  <c r="T35" i="110"/>
  <c r="O35" i="110"/>
  <c r="N35" i="110"/>
  <c r="L35" i="110"/>
  <c r="H35" i="110"/>
  <c r="K35" i="110" s="1"/>
  <c r="X34" i="110"/>
  <c r="W34" i="110"/>
  <c r="V34" i="110"/>
  <c r="T34" i="110"/>
  <c r="O34" i="110"/>
  <c r="N34" i="110"/>
  <c r="L34" i="110"/>
  <c r="H34" i="110"/>
  <c r="K34" i="110" s="1"/>
  <c r="X33" i="110"/>
  <c r="W33" i="110"/>
  <c r="V33" i="110"/>
  <c r="T33" i="110"/>
  <c r="O33" i="110"/>
  <c r="N33" i="110"/>
  <c r="L33" i="110"/>
  <c r="H33" i="110"/>
  <c r="M33" i="110" s="1"/>
  <c r="X32" i="110"/>
  <c r="W32" i="110"/>
  <c r="V32" i="110"/>
  <c r="T32" i="110"/>
  <c r="O32" i="110"/>
  <c r="N32" i="110"/>
  <c r="L32" i="110"/>
  <c r="H32" i="110"/>
  <c r="K32" i="110" s="1"/>
  <c r="X31" i="110"/>
  <c r="W31" i="110"/>
  <c r="V31" i="110"/>
  <c r="T31" i="110"/>
  <c r="O31" i="110"/>
  <c r="N31" i="110"/>
  <c r="L31" i="110"/>
  <c r="H31" i="110"/>
  <c r="K31" i="110" s="1"/>
  <c r="X30" i="110"/>
  <c r="W30" i="110"/>
  <c r="V30" i="110"/>
  <c r="T30" i="110"/>
  <c r="O30" i="110"/>
  <c r="N30" i="110"/>
  <c r="L30" i="110"/>
  <c r="H30" i="110"/>
  <c r="K30" i="110" s="1"/>
  <c r="X29" i="110"/>
  <c r="W29" i="110"/>
  <c r="V29" i="110"/>
  <c r="T29" i="110"/>
  <c r="O29" i="110"/>
  <c r="N29" i="110"/>
  <c r="L29" i="110"/>
  <c r="H29" i="110"/>
  <c r="M29" i="110" s="1"/>
  <c r="X28" i="110"/>
  <c r="W28" i="110"/>
  <c r="V28" i="110"/>
  <c r="T28" i="110"/>
  <c r="O28" i="110"/>
  <c r="N28" i="110"/>
  <c r="L28" i="110"/>
  <c r="H28" i="110"/>
  <c r="K28" i="110" s="1"/>
  <c r="X27" i="110"/>
  <c r="W27" i="110"/>
  <c r="V27" i="110"/>
  <c r="T27" i="110"/>
  <c r="O27" i="110"/>
  <c r="N27" i="110"/>
  <c r="L27" i="110"/>
  <c r="H27" i="110"/>
  <c r="K27" i="110" s="1"/>
  <c r="X26" i="110"/>
  <c r="W26" i="110"/>
  <c r="V26" i="110"/>
  <c r="T26" i="110"/>
  <c r="O26" i="110"/>
  <c r="N26" i="110"/>
  <c r="L26" i="110"/>
  <c r="H26" i="110"/>
  <c r="K26" i="110" s="1"/>
  <c r="X25" i="110"/>
  <c r="W25" i="110"/>
  <c r="V25" i="110"/>
  <c r="T25" i="110"/>
  <c r="O25" i="110"/>
  <c r="N25" i="110"/>
  <c r="L25" i="110"/>
  <c r="H25" i="110"/>
  <c r="M25" i="110" s="1"/>
  <c r="X24" i="110"/>
  <c r="W24" i="110"/>
  <c r="V24" i="110"/>
  <c r="T24" i="110"/>
  <c r="O24" i="110"/>
  <c r="N24" i="110"/>
  <c r="L24" i="110"/>
  <c r="H24" i="110"/>
  <c r="K24" i="110" s="1"/>
  <c r="X23" i="110"/>
  <c r="W23" i="110"/>
  <c r="V23" i="110"/>
  <c r="T23" i="110"/>
  <c r="O23" i="110"/>
  <c r="N23" i="110"/>
  <c r="M23" i="110"/>
  <c r="L23" i="110"/>
  <c r="H23" i="110"/>
  <c r="K23" i="110" s="1"/>
  <c r="X22" i="110"/>
  <c r="W22" i="110"/>
  <c r="V22" i="110"/>
  <c r="T22" i="110"/>
  <c r="O22" i="110"/>
  <c r="N22" i="110"/>
  <c r="L22" i="110"/>
  <c r="H22" i="110"/>
  <c r="M22" i="110" s="1"/>
  <c r="X21" i="110"/>
  <c r="W21" i="110"/>
  <c r="V21" i="110"/>
  <c r="T21" i="110"/>
  <c r="O21" i="110"/>
  <c r="N21" i="110"/>
  <c r="L21" i="110"/>
  <c r="H21" i="110"/>
  <c r="M21" i="110" s="1"/>
  <c r="X20" i="110"/>
  <c r="W20" i="110"/>
  <c r="V20" i="110"/>
  <c r="T20" i="110"/>
  <c r="O20" i="110"/>
  <c r="N20" i="110"/>
  <c r="L20" i="110"/>
  <c r="H20" i="110"/>
  <c r="K20" i="110" s="1"/>
  <c r="X19" i="110"/>
  <c r="W19" i="110"/>
  <c r="V19" i="110"/>
  <c r="T19" i="110"/>
  <c r="O19" i="110"/>
  <c r="N19" i="110"/>
  <c r="L19" i="110"/>
  <c r="H19" i="110"/>
  <c r="K19" i="110" s="1"/>
  <c r="X18" i="110"/>
  <c r="W18" i="110"/>
  <c r="V18" i="110"/>
  <c r="T18" i="110"/>
  <c r="O18" i="110"/>
  <c r="N18" i="110"/>
  <c r="L18" i="110"/>
  <c r="H18" i="110"/>
  <c r="M18" i="110" s="1"/>
  <c r="X17" i="110"/>
  <c r="W17" i="110"/>
  <c r="V17" i="110"/>
  <c r="T17" i="110"/>
  <c r="O17" i="110"/>
  <c r="N17" i="110"/>
  <c r="L17" i="110"/>
  <c r="H17" i="110"/>
  <c r="M17" i="110" s="1"/>
  <c r="X16" i="110"/>
  <c r="W16" i="110"/>
  <c r="V16" i="110"/>
  <c r="T16" i="110"/>
  <c r="O16" i="110"/>
  <c r="N16" i="110"/>
  <c r="L16" i="110"/>
  <c r="H16" i="110"/>
  <c r="K16" i="110" s="1"/>
  <c r="N12" i="110"/>
  <c r="A8" i="110"/>
  <c r="A7" i="110"/>
  <c r="A6" i="110"/>
  <c r="C22" i="90"/>
  <c r="B22" i="90"/>
  <c r="X107" i="108"/>
  <c r="W107" i="108"/>
  <c r="V107" i="108"/>
  <c r="T107" i="108"/>
  <c r="O107" i="108"/>
  <c r="N107" i="108"/>
  <c r="L107" i="108"/>
  <c r="H107" i="108"/>
  <c r="K107" i="108" s="1"/>
  <c r="X106" i="108"/>
  <c r="W106" i="108"/>
  <c r="V106" i="108"/>
  <c r="T106" i="108"/>
  <c r="O106" i="108"/>
  <c r="N106" i="108"/>
  <c r="L106" i="108"/>
  <c r="H106" i="108"/>
  <c r="M106" i="108" s="1"/>
  <c r="X105" i="108"/>
  <c r="W105" i="108"/>
  <c r="V105" i="108"/>
  <c r="T105" i="108"/>
  <c r="O105" i="108"/>
  <c r="N105" i="108"/>
  <c r="L105" i="108"/>
  <c r="H105" i="108"/>
  <c r="M105" i="108" s="1"/>
  <c r="X104" i="108"/>
  <c r="W104" i="108"/>
  <c r="V104" i="108"/>
  <c r="T104" i="108"/>
  <c r="O104" i="108"/>
  <c r="N104" i="108"/>
  <c r="L104" i="108"/>
  <c r="H104" i="108"/>
  <c r="K104" i="108" s="1"/>
  <c r="X103" i="108"/>
  <c r="W103" i="108"/>
  <c r="V103" i="108"/>
  <c r="T103" i="108"/>
  <c r="O103" i="108"/>
  <c r="N103" i="108"/>
  <c r="L103" i="108"/>
  <c r="H103" i="108"/>
  <c r="M103" i="108" s="1"/>
  <c r="X102" i="108"/>
  <c r="W102" i="108"/>
  <c r="V102" i="108"/>
  <c r="T102" i="108"/>
  <c r="O102" i="108"/>
  <c r="N102" i="108"/>
  <c r="L102" i="108"/>
  <c r="H102" i="108"/>
  <c r="M102" i="108" s="1"/>
  <c r="X101" i="108"/>
  <c r="W101" i="108"/>
  <c r="V101" i="108"/>
  <c r="T101" i="108"/>
  <c r="O101" i="108"/>
  <c r="N101" i="108"/>
  <c r="L101" i="108"/>
  <c r="H101" i="108"/>
  <c r="M101" i="108" s="1"/>
  <c r="V100" i="108"/>
  <c r="X99" i="108"/>
  <c r="W99" i="108"/>
  <c r="V99" i="108"/>
  <c r="T99" i="108"/>
  <c r="O99" i="108"/>
  <c r="N99" i="108"/>
  <c r="L99" i="108"/>
  <c r="H99" i="108"/>
  <c r="M99" i="108" s="1"/>
  <c r="X98" i="108"/>
  <c r="W98" i="108"/>
  <c r="V98" i="108"/>
  <c r="T98" i="108"/>
  <c r="O98" i="108"/>
  <c r="N98" i="108"/>
  <c r="L98" i="108"/>
  <c r="H98" i="108"/>
  <c r="M98" i="108" s="1"/>
  <c r="X97" i="108"/>
  <c r="W97" i="108"/>
  <c r="V97" i="108"/>
  <c r="T97" i="108"/>
  <c r="O97" i="108"/>
  <c r="N97" i="108"/>
  <c r="L97" i="108"/>
  <c r="H97" i="108"/>
  <c r="M97" i="108" s="1"/>
  <c r="X96" i="108"/>
  <c r="W96" i="108"/>
  <c r="V96" i="108"/>
  <c r="T96" i="108"/>
  <c r="O96" i="108"/>
  <c r="N96" i="108"/>
  <c r="L96" i="108"/>
  <c r="H96" i="108"/>
  <c r="K96" i="108" s="1"/>
  <c r="X95" i="108"/>
  <c r="W95" i="108"/>
  <c r="V95" i="108"/>
  <c r="T95" i="108"/>
  <c r="O95" i="108"/>
  <c r="N95" i="108"/>
  <c r="L95" i="108"/>
  <c r="H95" i="108"/>
  <c r="M95" i="108" s="1"/>
  <c r="X94" i="108"/>
  <c r="W94" i="108"/>
  <c r="V94" i="108"/>
  <c r="T94" i="108"/>
  <c r="O94" i="108"/>
  <c r="N94" i="108"/>
  <c r="L94" i="108"/>
  <c r="H94" i="108"/>
  <c r="M94" i="108" s="1"/>
  <c r="X93" i="108"/>
  <c r="W93" i="108"/>
  <c r="V93" i="108"/>
  <c r="T93" i="108"/>
  <c r="O93" i="108"/>
  <c r="N93" i="108"/>
  <c r="L93" i="108"/>
  <c r="H93" i="108"/>
  <c r="M93" i="108" s="1"/>
  <c r="X92" i="108"/>
  <c r="W92" i="108"/>
  <c r="V92" i="108"/>
  <c r="T92" i="108"/>
  <c r="O92" i="108"/>
  <c r="N92" i="108"/>
  <c r="L92" i="108"/>
  <c r="H92" i="108"/>
  <c r="K92" i="108" s="1"/>
  <c r="X91" i="108"/>
  <c r="W91" i="108"/>
  <c r="V91" i="108"/>
  <c r="T91" i="108"/>
  <c r="O91" i="108"/>
  <c r="N91" i="108"/>
  <c r="L91" i="108"/>
  <c r="H91" i="108"/>
  <c r="K91" i="108" s="1"/>
  <c r="X90" i="108"/>
  <c r="W90" i="108"/>
  <c r="V90" i="108"/>
  <c r="T90" i="108"/>
  <c r="O90" i="108"/>
  <c r="N90" i="108"/>
  <c r="L90" i="108"/>
  <c r="H90" i="108"/>
  <c r="M90" i="108" s="1"/>
  <c r="X89" i="108"/>
  <c r="W89" i="108"/>
  <c r="V89" i="108"/>
  <c r="T89" i="108"/>
  <c r="O89" i="108"/>
  <c r="N89" i="108"/>
  <c r="L89" i="108"/>
  <c r="H89" i="108"/>
  <c r="M89" i="108" s="1"/>
  <c r="X88" i="108"/>
  <c r="W88" i="108"/>
  <c r="V88" i="108"/>
  <c r="T88" i="108"/>
  <c r="O88" i="108"/>
  <c r="N88" i="108"/>
  <c r="L88" i="108"/>
  <c r="H88" i="108"/>
  <c r="K88" i="108" s="1"/>
  <c r="X87" i="108"/>
  <c r="W87" i="108"/>
  <c r="V87" i="108"/>
  <c r="T87" i="108"/>
  <c r="O87" i="108"/>
  <c r="N87" i="108"/>
  <c r="L87" i="108"/>
  <c r="H87" i="108"/>
  <c r="M87" i="108" s="1"/>
  <c r="X86" i="108"/>
  <c r="W86" i="108"/>
  <c r="V86" i="108"/>
  <c r="T86" i="108"/>
  <c r="O86" i="108"/>
  <c r="N86" i="108"/>
  <c r="L86" i="108"/>
  <c r="H86" i="108"/>
  <c r="M86" i="108" s="1"/>
  <c r="X85" i="108"/>
  <c r="W85" i="108"/>
  <c r="V85" i="108"/>
  <c r="T85" i="108"/>
  <c r="O85" i="108"/>
  <c r="N85" i="108"/>
  <c r="L85" i="108"/>
  <c r="H85" i="108"/>
  <c r="M85" i="108" s="1"/>
  <c r="X84" i="108"/>
  <c r="W84" i="108"/>
  <c r="V84" i="108"/>
  <c r="T84" i="108"/>
  <c r="O84" i="108"/>
  <c r="N84" i="108"/>
  <c r="L84" i="108"/>
  <c r="H84" i="108"/>
  <c r="K84" i="108" s="1"/>
  <c r="X83" i="108"/>
  <c r="W83" i="108"/>
  <c r="V83" i="108"/>
  <c r="T83" i="108"/>
  <c r="O83" i="108"/>
  <c r="N83" i="108"/>
  <c r="L83" i="108"/>
  <c r="H83" i="108"/>
  <c r="K83" i="108" s="1"/>
  <c r="X82" i="108"/>
  <c r="W82" i="108"/>
  <c r="V82" i="108"/>
  <c r="T82" i="108"/>
  <c r="O82" i="108"/>
  <c r="N82" i="108"/>
  <c r="L82" i="108"/>
  <c r="H82" i="108"/>
  <c r="M82" i="108" s="1"/>
  <c r="X81" i="108"/>
  <c r="W81" i="108"/>
  <c r="V81" i="108"/>
  <c r="T81" i="108"/>
  <c r="O81" i="108"/>
  <c r="N81" i="108"/>
  <c r="L81" i="108"/>
  <c r="H81" i="108"/>
  <c r="M81" i="108" s="1"/>
  <c r="X80" i="108"/>
  <c r="W80" i="108"/>
  <c r="V80" i="108"/>
  <c r="T80" i="108"/>
  <c r="O80" i="108"/>
  <c r="N80" i="108"/>
  <c r="L80" i="108"/>
  <c r="H80" i="108"/>
  <c r="K80" i="108" s="1"/>
  <c r="X79" i="108"/>
  <c r="W79" i="108"/>
  <c r="V79" i="108"/>
  <c r="T79" i="108"/>
  <c r="O79" i="108"/>
  <c r="N79" i="108"/>
  <c r="L79" i="108"/>
  <c r="H79" i="108"/>
  <c r="M79" i="108" s="1"/>
  <c r="X78" i="108"/>
  <c r="W78" i="108"/>
  <c r="V78" i="108"/>
  <c r="T78" i="108"/>
  <c r="O78" i="108"/>
  <c r="N78" i="108"/>
  <c r="L78" i="108"/>
  <c r="H78" i="108"/>
  <c r="M78" i="108" s="1"/>
  <c r="X77" i="108"/>
  <c r="W77" i="108"/>
  <c r="V77" i="108"/>
  <c r="T77" i="108"/>
  <c r="O77" i="108"/>
  <c r="N77" i="108"/>
  <c r="L77" i="108"/>
  <c r="H77" i="108"/>
  <c r="M77" i="108" s="1"/>
  <c r="X76" i="108"/>
  <c r="W76" i="108"/>
  <c r="V76" i="108"/>
  <c r="T76" i="108"/>
  <c r="O76" i="108"/>
  <c r="N76" i="108"/>
  <c r="L76" i="108"/>
  <c r="H76" i="108"/>
  <c r="K76" i="108" s="1"/>
  <c r="X75" i="108"/>
  <c r="W75" i="108"/>
  <c r="V75" i="108"/>
  <c r="T75" i="108"/>
  <c r="O75" i="108"/>
  <c r="N75" i="108"/>
  <c r="L75" i="108"/>
  <c r="H75" i="108"/>
  <c r="K75" i="108" s="1"/>
  <c r="X74" i="108"/>
  <c r="W74" i="108"/>
  <c r="V74" i="108"/>
  <c r="T74" i="108"/>
  <c r="O74" i="108"/>
  <c r="N74" i="108"/>
  <c r="L74" i="108"/>
  <c r="H74" i="108"/>
  <c r="M74" i="108" s="1"/>
  <c r="X73" i="108"/>
  <c r="W73" i="108"/>
  <c r="V73" i="108"/>
  <c r="T73" i="108"/>
  <c r="O73" i="108"/>
  <c r="N73" i="108"/>
  <c r="L73" i="108"/>
  <c r="H73" i="108"/>
  <c r="M73" i="108" s="1"/>
  <c r="X72" i="108"/>
  <c r="W72" i="108"/>
  <c r="V72" i="108"/>
  <c r="T72" i="108"/>
  <c r="O72" i="108"/>
  <c r="N72" i="108"/>
  <c r="L72" i="108"/>
  <c r="H72" i="108"/>
  <c r="K72" i="108" s="1"/>
  <c r="X71" i="108"/>
  <c r="W71" i="108"/>
  <c r="V71" i="108"/>
  <c r="T71" i="108"/>
  <c r="O71" i="108"/>
  <c r="N71" i="108"/>
  <c r="L71" i="108"/>
  <c r="H71" i="108"/>
  <c r="K71" i="108" s="1"/>
  <c r="X70" i="108"/>
  <c r="W70" i="108"/>
  <c r="V70" i="108"/>
  <c r="T70" i="108"/>
  <c r="O70" i="108"/>
  <c r="N70" i="108"/>
  <c r="L70" i="108"/>
  <c r="H70" i="108"/>
  <c r="M70" i="108" s="1"/>
  <c r="V69" i="108"/>
  <c r="X68" i="108"/>
  <c r="W68" i="108"/>
  <c r="V68" i="108"/>
  <c r="T68" i="108"/>
  <c r="O68" i="108"/>
  <c r="N68" i="108"/>
  <c r="L68" i="108"/>
  <c r="H68" i="108"/>
  <c r="K68" i="108" s="1"/>
  <c r="X67" i="108"/>
  <c r="W67" i="108"/>
  <c r="V67" i="108"/>
  <c r="T67" i="108"/>
  <c r="O67" i="108"/>
  <c r="N67" i="108"/>
  <c r="L67" i="108"/>
  <c r="H67" i="108"/>
  <c r="K67" i="108" s="1"/>
  <c r="X66" i="108"/>
  <c r="W66" i="108"/>
  <c r="V66" i="108"/>
  <c r="T66" i="108"/>
  <c r="O66" i="108"/>
  <c r="N66" i="108"/>
  <c r="L66" i="108"/>
  <c r="H66" i="108"/>
  <c r="M66" i="108" s="1"/>
  <c r="H17" i="108"/>
  <c r="K17" i="108" s="1"/>
  <c r="L17" i="108"/>
  <c r="N17" i="108"/>
  <c r="O17" i="108"/>
  <c r="H18" i="108"/>
  <c r="M18" i="108" s="1"/>
  <c r="L18" i="108"/>
  <c r="N18" i="108"/>
  <c r="O18" i="108"/>
  <c r="H19" i="108"/>
  <c r="M19" i="108" s="1"/>
  <c r="L19" i="108"/>
  <c r="N19" i="108"/>
  <c r="O19" i="108"/>
  <c r="H20" i="108"/>
  <c r="K20" i="108" s="1"/>
  <c r="L20" i="108"/>
  <c r="N20" i="108"/>
  <c r="O20" i="108"/>
  <c r="H21" i="108"/>
  <c r="K21" i="108" s="1"/>
  <c r="L21" i="108"/>
  <c r="N21" i="108"/>
  <c r="O21" i="108"/>
  <c r="H22" i="108"/>
  <c r="M22" i="108" s="1"/>
  <c r="L22" i="108"/>
  <c r="N22" i="108"/>
  <c r="O22" i="108"/>
  <c r="H24" i="108"/>
  <c r="K24" i="108" s="1"/>
  <c r="L24" i="108"/>
  <c r="N24" i="108"/>
  <c r="O24" i="108"/>
  <c r="H25" i="108"/>
  <c r="K25" i="108" s="1"/>
  <c r="L25" i="108"/>
  <c r="N25" i="108"/>
  <c r="O25" i="108"/>
  <c r="H26" i="108"/>
  <c r="M26" i="108" s="1"/>
  <c r="L26" i="108"/>
  <c r="N26" i="108"/>
  <c r="O26" i="108"/>
  <c r="H27" i="108"/>
  <c r="K27" i="108" s="1"/>
  <c r="L27" i="108"/>
  <c r="N27" i="108"/>
  <c r="O27" i="108"/>
  <c r="H28" i="108"/>
  <c r="K28" i="108" s="1"/>
  <c r="L28" i="108"/>
  <c r="N28" i="108"/>
  <c r="O28" i="108"/>
  <c r="H29" i="108"/>
  <c r="K29" i="108" s="1"/>
  <c r="L29" i="108"/>
  <c r="N29" i="108"/>
  <c r="O29" i="108"/>
  <c r="H30" i="108"/>
  <c r="M30" i="108" s="1"/>
  <c r="L30" i="108"/>
  <c r="N30" i="108"/>
  <c r="O30" i="108"/>
  <c r="H31" i="108"/>
  <c r="M31" i="108" s="1"/>
  <c r="L31" i="108"/>
  <c r="N31" i="108"/>
  <c r="O31" i="108"/>
  <c r="H32" i="108"/>
  <c r="K32" i="108" s="1"/>
  <c r="L32" i="108"/>
  <c r="N32" i="108"/>
  <c r="O32" i="108"/>
  <c r="H33" i="108"/>
  <c r="K33" i="108" s="1"/>
  <c r="L33" i="108"/>
  <c r="N33" i="108"/>
  <c r="O33" i="108"/>
  <c r="H34" i="108"/>
  <c r="M34" i="108" s="1"/>
  <c r="L34" i="108"/>
  <c r="N34" i="108"/>
  <c r="O34" i="108"/>
  <c r="H35" i="108"/>
  <c r="M35" i="108" s="1"/>
  <c r="L35" i="108"/>
  <c r="N35" i="108"/>
  <c r="O35" i="108"/>
  <c r="H36" i="108"/>
  <c r="K36" i="108" s="1"/>
  <c r="L36" i="108"/>
  <c r="N36" i="108"/>
  <c r="O36" i="108"/>
  <c r="H37" i="108"/>
  <c r="K37" i="108" s="1"/>
  <c r="L37" i="108"/>
  <c r="N37" i="108"/>
  <c r="O37" i="108"/>
  <c r="H38" i="108"/>
  <c r="M38" i="108" s="1"/>
  <c r="L38" i="108"/>
  <c r="N38" i="108"/>
  <c r="O38" i="108"/>
  <c r="H39" i="108"/>
  <c r="K39" i="108" s="1"/>
  <c r="L39" i="108"/>
  <c r="N39" i="108"/>
  <c r="O39" i="108"/>
  <c r="H40" i="108"/>
  <c r="K40" i="108" s="1"/>
  <c r="L40" i="108"/>
  <c r="N40" i="108"/>
  <c r="O40" i="108"/>
  <c r="H41" i="108"/>
  <c r="K41" i="108" s="1"/>
  <c r="L41" i="108"/>
  <c r="N41" i="108"/>
  <c r="O41" i="108"/>
  <c r="H43" i="108"/>
  <c r="M43" i="108" s="1"/>
  <c r="L43" i="108"/>
  <c r="N43" i="108"/>
  <c r="O43" i="108"/>
  <c r="H44" i="108"/>
  <c r="K44" i="108" s="1"/>
  <c r="L44" i="108"/>
  <c r="N44" i="108"/>
  <c r="O44" i="108"/>
  <c r="H45" i="108"/>
  <c r="K45" i="108" s="1"/>
  <c r="L45" i="108"/>
  <c r="N45" i="108"/>
  <c r="O45" i="108"/>
  <c r="H46" i="108"/>
  <c r="M46" i="108" s="1"/>
  <c r="L46" i="108"/>
  <c r="N46" i="108"/>
  <c r="O46" i="108"/>
  <c r="H47" i="108"/>
  <c r="M47" i="108" s="1"/>
  <c r="L47" i="108"/>
  <c r="N47" i="108"/>
  <c r="O47" i="108"/>
  <c r="H48" i="108"/>
  <c r="K48" i="108" s="1"/>
  <c r="L48" i="108"/>
  <c r="N48" i="108"/>
  <c r="O48" i="108"/>
  <c r="H49" i="108"/>
  <c r="K49" i="108" s="1"/>
  <c r="L49" i="108"/>
  <c r="N49" i="108"/>
  <c r="O49" i="108"/>
  <c r="H50" i="108"/>
  <c r="M50" i="108" s="1"/>
  <c r="L50" i="108"/>
  <c r="N50" i="108"/>
  <c r="O50" i="108"/>
  <c r="H51" i="108"/>
  <c r="M51" i="108" s="1"/>
  <c r="L51" i="108"/>
  <c r="N51" i="108"/>
  <c r="O51" i="108"/>
  <c r="H52" i="108"/>
  <c r="K52" i="108" s="1"/>
  <c r="L52" i="108"/>
  <c r="N52" i="108"/>
  <c r="O52" i="108"/>
  <c r="H53" i="108"/>
  <c r="K53" i="108" s="1"/>
  <c r="L53" i="108"/>
  <c r="N53" i="108"/>
  <c r="O53" i="108"/>
  <c r="H54" i="108"/>
  <c r="M54" i="108" s="1"/>
  <c r="L54" i="108"/>
  <c r="N54" i="108"/>
  <c r="O54" i="108"/>
  <c r="H55" i="108"/>
  <c r="K55" i="108" s="1"/>
  <c r="L55" i="108"/>
  <c r="N55" i="108"/>
  <c r="O55" i="108"/>
  <c r="H56" i="108"/>
  <c r="K56" i="108" s="1"/>
  <c r="L56" i="108"/>
  <c r="N56" i="108"/>
  <c r="O56" i="108"/>
  <c r="H57" i="108"/>
  <c r="K57" i="108" s="1"/>
  <c r="L57" i="108"/>
  <c r="N57" i="108"/>
  <c r="O57" i="108"/>
  <c r="H58" i="108"/>
  <c r="M58" i="108" s="1"/>
  <c r="L58" i="108"/>
  <c r="N58" i="108"/>
  <c r="O58" i="108"/>
  <c r="H59" i="108"/>
  <c r="K59" i="108" s="1"/>
  <c r="L59" i="108"/>
  <c r="N59" i="108"/>
  <c r="O59" i="108"/>
  <c r="H61" i="108"/>
  <c r="K61" i="108" s="1"/>
  <c r="L61" i="108"/>
  <c r="N61" i="108"/>
  <c r="O61" i="108"/>
  <c r="H62" i="108"/>
  <c r="M62" i="108" s="1"/>
  <c r="L62" i="108"/>
  <c r="N62" i="108"/>
  <c r="O62" i="108"/>
  <c r="H63" i="108"/>
  <c r="M63" i="108" s="1"/>
  <c r="L63" i="108"/>
  <c r="N63" i="108"/>
  <c r="O63" i="108"/>
  <c r="H64" i="108"/>
  <c r="K64" i="108" s="1"/>
  <c r="L64" i="108"/>
  <c r="N64" i="108"/>
  <c r="O64" i="108"/>
  <c r="H65" i="108"/>
  <c r="K65" i="108" s="1"/>
  <c r="L65" i="108"/>
  <c r="N65" i="108"/>
  <c r="O65" i="108"/>
  <c r="D113" i="108"/>
  <c r="D116" i="108"/>
  <c r="X65" i="108"/>
  <c r="W65" i="108"/>
  <c r="V65" i="108"/>
  <c r="T65" i="108"/>
  <c r="X64" i="108"/>
  <c r="W64" i="108"/>
  <c r="V64" i="108"/>
  <c r="T64" i="108"/>
  <c r="X63" i="108"/>
  <c r="W63" i="108"/>
  <c r="V63" i="108"/>
  <c r="T63" i="108"/>
  <c r="X62" i="108"/>
  <c r="W62" i="108"/>
  <c r="V62" i="108"/>
  <c r="T62" i="108"/>
  <c r="X61" i="108"/>
  <c r="W61" i="108"/>
  <c r="V61" i="108"/>
  <c r="T61" i="108"/>
  <c r="V60" i="108"/>
  <c r="X59" i="108"/>
  <c r="W59" i="108"/>
  <c r="V59" i="108"/>
  <c r="T59" i="108"/>
  <c r="X58" i="108"/>
  <c r="W58" i="108"/>
  <c r="V58" i="108"/>
  <c r="T58" i="108"/>
  <c r="X57" i="108"/>
  <c r="W57" i="108"/>
  <c r="V57" i="108"/>
  <c r="T57" i="108"/>
  <c r="D51" i="109"/>
  <c r="D48" i="109"/>
  <c r="D46" i="109"/>
  <c r="D43" i="109"/>
  <c r="X37" i="109"/>
  <c r="W37" i="109"/>
  <c r="V37" i="109"/>
  <c r="T37" i="109"/>
  <c r="O37" i="109"/>
  <c r="N37" i="109"/>
  <c r="L37" i="109"/>
  <c r="H37" i="109"/>
  <c r="M37" i="109" s="1"/>
  <c r="X36" i="109"/>
  <c r="W36" i="109"/>
  <c r="V36" i="109"/>
  <c r="T36" i="109"/>
  <c r="O36" i="109"/>
  <c r="N36" i="109"/>
  <c r="L36" i="109"/>
  <c r="H36" i="109"/>
  <c r="M36" i="109" s="1"/>
  <c r="X35" i="109"/>
  <c r="W35" i="109"/>
  <c r="V35" i="109"/>
  <c r="T35" i="109"/>
  <c r="O35" i="109"/>
  <c r="N35" i="109"/>
  <c r="L35" i="109"/>
  <c r="H35" i="109"/>
  <c r="K35" i="109" s="1"/>
  <c r="X34" i="109"/>
  <c r="W34" i="109"/>
  <c r="V34" i="109"/>
  <c r="T34" i="109"/>
  <c r="O34" i="109"/>
  <c r="N34" i="109"/>
  <c r="L34" i="109"/>
  <c r="H34" i="109"/>
  <c r="K34" i="109" s="1"/>
  <c r="X33" i="109"/>
  <c r="W33" i="109"/>
  <c r="V33" i="109"/>
  <c r="T33" i="109"/>
  <c r="O33" i="109"/>
  <c r="N33" i="109"/>
  <c r="L33" i="109"/>
  <c r="H33" i="109"/>
  <c r="M33" i="109" s="1"/>
  <c r="X32" i="109"/>
  <c r="W32" i="109"/>
  <c r="V32" i="109"/>
  <c r="T32" i="109"/>
  <c r="O32" i="109"/>
  <c r="N32" i="109"/>
  <c r="L32" i="109"/>
  <c r="H32" i="109"/>
  <c r="M32" i="109" s="1"/>
  <c r="X31" i="109"/>
  <c r="W31" i="109"/>
  <c r="V31" i="109"/>
  <c r="T31" i="109"/>
  <c r="O31" i="109"/>
  <c r="N31" i="109"/>
  <c r="L31" i="109"/>
  <c r="H31" i="109"/>
  <c r="K31" i="109" s="1"/>
  <c r="V30" i="109"/>
  <c r="X29" i="109"/>
  <c r="W29" i="109"/>
  <c r="V29" i="109"/>
  <c r="T29" i="109"/>
  <c r="O29" i="109"/>
  <c r="N29" i="109"/>
  <c r="L29" i="109"/>
  <c r="H29" i="109"/>
  <c r="M29" i="109" s="1"/>
  <c r="X28" i="109"/>
  <c r="W28" i="109"/>
  <c r="V28" i="109"/>
  <c r="T28" i="109"/>
  <c r="O28" i="109"/>
  <c r="N28" i="109"/>
  <c r="L28" i="109"/>
  <c r="H28" i="109"/>
  <c r="M28" i="109" s="1"/>
  <c r="X27" i="109"/>
  <c r="W27" i="109"/>
  <c r="V27" i="109"/>
  <c r="T27" i="109"/>
  <c r="O27" i="109"/>
  <c r="N27" i="109"/>
  <c r="L27" i="109"/>
  <c r="H27" i="109"/>
  <c r="K27" i="109" s="1"/>
  <c r="X26" i="109"/>
  <c r="W26" i="109"/>
  <c r="V26" i="109"/>
  <c r="T26" i="109"/>
  <c r="O26" i="109"/>
  <c r="N26" i="109"/>
  <c r="L26" i="109"/>
  <c r="H26" i="109"/>
  <c r="K26" i="109" s="1"/>
  <c r="X25" i="109"/>
  <c r="W25" i="109"/>
  <c r="V25" i="109"/>
  <c r="T25" i="109"/>
  <c r="O25" i="109"/>
  <c r="N25" i="109"/>
  <c r="L25" i="109"/>
  <c r="H25" i="109"/>
  <c r="M25" i="109" s="1"/>
  <c r="X24" i="109"/>
  <c r="W24" i="109"/>
  <c r="V24" i="109"/>
  <c r="T24" i="109"/>
  <c r="O24" i="109"/>
  <c r="N24" i="109"/>
  <c r="L24" i="109"/>
  <c r="H24" i="109"/>
  <c r="M24" i="109" s="1"/>
  <c r="X23" i="109"/>
  <c r="W23" i="109"/>
  <c r="V23" i="109"/>
  <c r="T23" i="109"/>
  <c r="O23" i="109"/>
  <c r="N23" i="109"/>
  <c r="L23" i="109"/>
  <c r="H23" i="109"/>
  <c r="K23" i="109" s="1"/>
  <c r="X22" i="109"/>
  <c r="W22" i="109"/>
  <c r="V22" i="109"/>
  <c r="T22" i="109"/>
  <c r="O22" i="109"/>
  <c r="N22" i="109"/>
  <c r="L22" i="109"/>
  <c r="H22" i="109"/>
  <c r="K22" i="109" s="1"/>
  <c r="X21" i="109"/>
  <c r="W21" i="109"/>
  <c r="V21" i="109"/>
  <c r="T21" i="109"/>
  <c r="O21" i="109"/>
  <c r="N21" i="109"/>
  <c r="L21" i="109"/>
  <c r="H21" i="109"/>
  <c r="M21" i="109" s="1"/>
  <c r="X20" i="109"/>
  <c r="W20" i="109"/>
  <c r="V20" i="109"/>
  <c r="T20" i="109"/>
  <c r="O20" i="109"/>
  <c r="N20" i="109"/>
  <c r="L20" i="109"/>
  <c r="H20" i="109"/>
  <c r="M20" i="109" s="1"/>
  <c r="X19" i="109"/>
  <c r="W19" i="109"/>
  <c r="V19" i="109"/>
  <c r="T19" i="109"/>
  <c r="O19" i="109"/>
  <c r="N19" i="109"/>
  <c r="L19" i="109"/>
  <c r="H19" i="109"/>
  <c r="K19" i="109" s="1"/>
  <c r="X18" i="109"/>
  <c r="W18" i="109"/>
  <c r="V18" i="109"/>
  <c r="T18" i="109"/>
  <c r="O18" i="109"/>
  <c r="N18" i="109"/>
  <c r="L18" i="109"/>
  <c r="H18" i="109"/>
  <c r="K18" i="109" s="1"/>
  <c r="X17" i="109"/>
  <c r="W17" i="109"/>
  <c r="V17" i="109"/>
  <c r="T17" i="109"/>
  <c r="O17" i="109"/>
  <c r="N17" i="109"/>
  <c r="L17" i="109"/>
  <c r="H17" i="109"/>
  <c r="M17" i="109" s="1"/>
  <c r="V16" i="109"/>
  <c r="N12" i="109"/>
  <c r="A8" i="109"/>
  <c r="A7" i="109"/>
  <c r="A6" i="109"/>
  <c r="C21" i="90"/>
  <c r="B21" i="90"/>
  <c r="D121" i="108"/>
  <c r="D118" i="108"/>
  <c r="X56" i="108"/>
  <c r="W56" i="108"/>
  <c r="V56" i="108"/>
  <c r="T56" i="108"/>
  <c r="X55" i="108"/>
  <c r="W55" i="108"/>
  <c r="V55" i="108"/>
  <c r="T55" i="108"/>
  <c r="X54" i="108"/>
  <c r="W54" i="108"/>
  <c r="V54" i="108"/>
  <c r="T54" i="108"/>
  <c r="X53" i="108"/>
  <c r="W53" i="108"/>
  <c r="V53" i="108"/>
  <c r="T53" i="108"/>
  <c r="X52" i="108"/>
  <c r="W52" i="108"/>
  <c r="V52" i="108"/>
  <c r="T52" i="108"/>
  <c r="X51" i="108"/>
  <c r="W51" i="108"/>
  <c r="V51" i="108"/>
  <c r="T51" i="108"/>
  <c r="X50" i="108"/>
  <c r="W50" i="108"/>
  <c r="V50" i="108"/>
  <c r="T50" i="108"/>
  <c r="X49" i="108"/>
  <c r="W49" i="108"/>
  <c r="V49" i="108"/>
  <c r="T49" i="108"/>
  <c r="X48" i="108"/>
  <c r="W48" i="108"/>
  <c r="V48" i="108"/>
  <c r="T48" i="108"/>
  <c r="X47" i="108"/>
  <c r="W47" i="108"/>
  <c r="V47" i="108"/>
  <c r="T47" i="108"/>
  <c r="X46" i="108"/>
  <c r="W46" i="108"/>
  <c r="V46" i="108"/>
  <c r="T46" i="108"/>
  <c r="X45" i="108"/>
  <c r="W45" i="108"/>
  <c r="V45" i="108"/>
  <c r="T45" i="108"/>
  <c r="X44" i="108"/>
  <c r="W44" i="108"/>
  <c r="V44" i="108"/>
  <c r="T44" i="108"/>
  <c r="X43" i="108"/>
  <c r="W43" i="108"/>
  <c r="V43" i="108"/>
  <c r="T43" i="108"/>
  <c r="V42" i="108"/>
  <c r="X41" i="108"/>
  <c r="W41" i="108"/>
  <c r="V41" i="108"/>
  <c r="T41" i="108"/>
  <c r="X40" i="108"/>
  <c r="W40" i="108"/>
  <c r="V40" i="108"/>
  <c r="T40" i="108"/>
  <c r="X39" i="108"/>
  <c r="W39" i="108"/>
  <c r="V39" i="108"/>
  <c r="T39" i="108"/>
  <c r="X38" i="108"/>
  <c r="W38" i="108"/>
  <c r="V38" i="108"/>
  <c r="T38" i="108"/>
  <c r="X37" i="108"/>
  <c r="W37" i="108"/>
  <c r="V37" i="108"/>
  <c r="T37" i="108"/>
  <c r="X36" i="108"/>
  <c r="W36" i="108"/>
  <c r="V36" i="108"/>
  <c r="T36" i="108"/>
  <c r="X35" i="108"/>
  <c r="W35" i="108"/>
  <c r="V35" i="108"/>
  <c r="T35" i="108"/>
  <c r="X34" i="108"/>
  <c r="W34" i="108"/>
  <c r="V34" i="108"/>
  <c r="T34" i="108"/>
  <c r="X33" i="108"/>
  <c r="W33" i="108"/>
  <c r="V33" i="108"/>
  <c r="T33" i="108"/>
  <c r="X32" i="108"/>
  <c r="W32" i="108"/>
  <c r="V32" i="108"/>
  <c r="T32" i="108"/>
  <c r="X31" i="108"/>
  <c r="W31" i="108"/>
  <c r="V31" i="108"/>
  <c r="T31" i="108"/>
  <c r="X30" i="108"/>
  <c r="W30" i="108"/>
  <c r="V30" i="108"/>
  <c r="T30" i="108"/>
  <c r="X29" i="108"/>
  <c r="W29" i="108"/>
  <c r="V29" i="108"/>
  <c r="T29" i="108"/>
  <c r="X28" i="108"/>
  <c r="W28" i="108"/>
  <c r="V28" i="108"/>
  <c r="T28" i="108"/>
  <c r="X27" i="108"/>
  <c r="W27" i="108"/>
  <c r="V27" i="108"/>
  <c r="T27" i="108"/>
  <c r="X26" i="108"/>
  <c r="W26" i="108"/>
  <c r="V26" i="108"/>
  <c r="T26" i="108"/>
  <c r="X25" i="108"/>
  <c r="W25" i="108"/>
  <c r="V25" i="108"/>
  <c r="T25" i="108"/>
  <c r="X24" i="108"/>
  <c r="W24" i="108"/>
  <c r="V24" i="108"/>
  <c r="T24" i="108"/>
  <c r="V23" i="108"/>
  <c r="X22" i="108"/>
  <c r="W22" i="108"/>
  <c r="V22" i="108"/>
  <c r="T22" i="108"/>
  <c r="X21" i="108"/>
  <c r="W21" i="108"/>
  <c r="V21" i="108"/>
  <c r="T21" i="108"/>
  <c r="X20" i="108"/>
  <c r="W20" i="108"/>
  <c r="V20" i="108"/>
  <c r="T20" i="108"/>
  <c r="X19" i="108"/>
  <c r="W19" i="108"/>
  <c r="V19" i="108"/>
  <c r="T19" i="108"/>
  <c r="X18" i="108"/>
  <c r="W18" i="108"/>
  <c r="V18" i="108"/>
  <c r="T18" i="108"/>
  <c r="X17" i="108"/>
  <c r="W17" i="108"/>
  <c r="V17" i="108"/>
  <c r="T17" i="108"/>
  <c r="V16" i="108"/>
  <c r="N12" i="108"/>
  <c r="A8" i="108"/>
  <c r="A7" i="108"/>
  <c r="A6" i="108"/>
  <c r="D48" i="107"/>
  <c r="D45" i="107"/>
  <c r="D43" i="107"/>
  <c r="D40" i="107"/>
  <c r="X34" i="107"/>
  <c r="W34" i="107"/>
  <c r="V34" i="107"/>
  <c r="T34" i="107"/>
  <c r="O34" i="107"/>
  <c r="N34" i="107"/>
  <c r="L34" i="107"/>
  <c r="H34" i="107"/>
  <c r="M34" i="107" s="1"/>
  <c r="X33" i="107"/>
  <c r="W33" i="107"/>
  <c r="V33" i="107"/>
  <c r="T33" i="107"/>
  <c r="O33" i="107"/>
  <c r="N33" i="107"/>
  <c r="M33" i="107"/>
  <c r="P33" i="107" s="1"/>
  <c r="L33" i="107"/>
  <c r="H33" i="107"/>
  <c r="K33" i="107" s="1"/>
  <c r="X32" i="107"/>
  <c r="W32" i="107"/>
  <c r="V32" i="107"/>
  <c r="T32" i="107"/>
  <c r="O32" i="107"/>
  <c r="N32" i="107"/>
  <c r="L32" i="107"/>
  <c r="H32" i="107"/>
  <c r="K32" i="107" s="1"/>
  <c r="X31" i="107"/>
  <c r="W31" i="107"/>
  <c r="V31" i="107"/>
  <c r="T31" i="107"/>
  <c r="O31" i="107"/>
  <c r="N31" i="107"/>
  <c r="L31" i="107"/>
  <c r="H31" i="107"/>
  <c r="M31" i="107" s="1"/>
  <c r="X30" i="107"/>
  <c r="W30" i="107"/>
  <c r="V30" i="107"/>
  <c r="T30" i="107"/>
  <c r="O30" i="107"/>
  <c r="N30" i="107"/>
  <c r="L30" i="107"/>
  <c r="H30" i="107"/>
  <c r="M30" i="107" s="1"/>
  <c r="X29" i="107"/>
  <c r="W29" i="107"/>
  <c r="V29" i="107"/>
  <c r="T29" i="107"/>
  <c r="O29" i="107"/>
  <c r="N29" i="107"/>
  <c r="M29" i="107"/>
  <c r="L29" i="107"/>
  <c r="H29" i="107"/>
  <c r="K29" i="107" s="1"/>
  <c r="X28" i="107"/>
  <c r="W28" i="107"/>
  <c r="V28" i="107"/>
  <c r="T28" i="107"/>
  <c r="O28" i="107"/>
  <c r="N28" i="107"/>
  <c r="L28" i="107"/>
  <c r="H28" i="107"/>
  <c r="K28" i="107" s="1"/>
  <c r="X27" i="107"/>
  <c r="W27" i="107"/>
  <c r="V27" i="107"/>
  <c r="T27" i="107"/>
  <c r="O27" i="107"/>
  <c r="N27" i="107"/>
  <c r="L27" i="107"/>
  <c r="H27" i="107"/>
  <c r="K27" i="107" s="1"/>
  <c r="X26" i="107"/>
  <c r="W26" i="107"/>
  <c r="V26" i="107"/>
  <c r="T26" i="107"/>
  <c r="O26" i="107"/>
  <c r="N26" i="107"/>
  <c r="L26" i="107"/>
  <c r="H26" i="107"/>
  <c r="M26" i="107" s="1"/>
  <c r="X25" i="107"/>
  <c r="W25" i="107"/>
  <c r="V25" i="107"/>
  <c r="T25" i="107"/>
  <c r="O25" i="107"/>
  <c r="N25" i="107"/>
  <c r="L25" i="107"/>
  <c r="H25" i="107"/>
  <c r="K25" i="107" s="1"/>
  <c r="X24" i="107"/>
  <c r="W24" i="107"/>
  <c r="V24" i="107"/>
  <c r="T24" i="107"/>
  <c r="O24" i="107"/>
  <c r="N24" i="107"/>
  <c r="L24" i="107"/>
  <c r="H24" i="107"/>
  <c r="K24" i="107" s="1"/>
  <c r="X23" i="107"/>
  <c r="W23" i="107"/>
  <c r="V23" i="107"/>
  <c r="T23" i="107"/>
  <c r="O23" i="107"/>
  <c r="N23" i="107"/>
  <c r="L23" i="107"/>
  <c r="H23" i="107"/>
  <c r="K23" i="107" s="1"/>
  <c r="X22" i="107"/>
  <c r="W22" i="107"/>
  <c r="V22" i="107"/>
  <c r="T22" i="107"/>
  <c r="O22" i="107"/>
  <c r="N22" i="107"/>
  <c r="L22" i="107"/>
  <c r="H22" i="107"/>
  <c r="M22" i="107" s="1"/>
  <c r="X21" i="107"/>
  <c r="W21" i="107"/>
  <c r="V21" i="107"/>
  <c r="T21" i="107"/>
  <c r="O21" i="107"/>
  <c r="N21" i="107"/>
  <c r="L21" i="107"/>
  <c r="H21" i="107"/>
  <c r="K21" i="107" s="1"/>
  <c r="X20" i="107"/>
  <c r="W20" i="107"/>
  <c r="V20" i="107"/>
  <c r="T20" i="107"/>
  <c r="O20" i="107"/>
  <c r="N20" i="107"/>
  <c r="L20" i="107"/>
  <c r="H20" i="107"/>
  <c r="K20" i="107" s="1"/>
  <c r="X19" i="107"/>
  <c r="W19" i="107"/>
  <c r="V19" i="107"/>
  <c r="T19" i="107"/>
  <c r="O19" i="107"/>
  <c r="N19" i="107"/>
  <c r="L19" i="107"/>
  <c r="H19" i="107"/>
  <c r="K19" i="107" s="1"/>
  <c r="X18" i="107"/>
  <c r="W18" i="107"/>
  <c r="V18" i="107"/>
  <c r="T18" i="107"/>
  <c r="O18" i="107"/>
  <c r="N18" i="107"/>
  <c r="L18" i="107"/>
  <c r="H18" i="107"/>
  <c r="M18" i="107" s="1"/>
  <c r="X17" i="107"/>
  <c r="W17" i="107"/>
  <c r="V17" i="107"/>
  <c r="T17" i="107"/>
  <c r="O17" i="107"/>
  <c r="N17" i="107"/>
  <c r="L17" i="107"/>
  <c r="H17" i="107"/>
  <c r="K17" i="107" s="1"/>
  <c r="X16" i="107"/>
  <c r="W16" i="107"/>
  <c r="V16" i="107"/>
  <c r="T16" i="107"/>
  <c r="O16" i="107"/>
  <c r="N16" i="107"/>
  <c r="L16" i="107"/>
  <c r="H16" i="107"/>
  <c r="K16" i="107" s="1"/>
  <c r="N12" i="107"/>
  <c r="A8" i="107"/>
  <c r="A7" i="107"/>
  <c r="A6" i="107"/>
  <c r="X30" i="102"/>
  <c r="W30" i="102"/>
  <c r="V30" i="102"/>
  <c r="T30" i="102"/>
  <c r="O30" i="102"/>
  <c r="N30" i="102"/>
  <c r="L30" i="102"/>
  <c r="H30" i="102"/>
  <c r="K30" i="102" s="1"/>
  <c r="X29" i="102"/>
  <c r="W29" i="102"/>
  <c r="V29" i="102"/>
  <c r="T29" i="102"/>
  <c r="X28" i="102"/>
  <c r="W28" i="102"/>
  <c r="V28" i="102"/>
  <c r="T28" i="102"/>
  <c r="X62" i="103"/>
  <c r="W62" i="103"/>
  <c r="V62" i="103"/>
  <c r="T62" i="103"/>
  <c r="O62" i="103"/>
  <c r="N62" i="103"/>
  <c r="L62" i="103"/>
  <c r="H62" i="103"/>
  <c r="M62" i="103" s="1"/>
  <c r="X61" i="103"/>
  <c r="W61" i="103"/>
  <c r="V61" i="103"/>
  <c r="T61" i="103"/>
  <c r="O61" i="103"/>
  <c r="N61" i="103"/>
  <c r="L61" i="103"/>
  <c r="H61" i="103"/>
  <c r="K61" i="103" s="1"/>
  <c r="X60" i="103"/>
  <c r="W60" i="103"/>
  <c r="V60" i="103"/>
  <c r="T60" i="103"/>
  <c r="O60" i="103"/>
  <c r="N60" i="103"/>
  <c r="L60" i="103"/>
  <c r="H60" i="103"/>
  <c r="K60" i="103" s="1"/>
  <c r="X59" i="103"/>
  <c r="W59" i="103"/>
  <c r="V59" i="103"/>
  <c r="T59" i="103"/>
  <c r="O59" i="103"/>
  <c r="N59" i="103"/>
  <c r="L59" i="103"/>
  <c r="H59" i="103"/>
  <c r="M59" i="103" s="1"/>
  <c r="X58" i="103"/>
  <c r="W58" i="103"/>
  <c r="V58" i="103"/>
  <c r="T58" i="103"/>
  <c r="O58" i="103"/>
  <c r="N58" i="103"/>
  <c r="L58" i="103"/>
  <c r="H58" i="103"/>
  <c r="M58" i="103" s="1"/>
  <c r="X57" i="103"/>
  <c r="W57" i="103"/>
  <c r="V57" i="103"/>
  <c r="T57" i="103"/>
  <c r="O57" i="103"/>
  <c r="N57" i="103"/>
  <c r="L57" i="103"/>
  <c r="H57" i="103"/>
  <c r="K57" i="103" s="1"/>
  <c r="X56" i="103"/>
  <c r="W56" i="103"/>
  <c r="V56" i="103"/>
  <c r="T56" i="103"/>
  <c r="O56" i="103"/>
  <c r="N56" i="103"/>
  <c r="L56" i="103"/>
  <c r="H56" i="103"/>
  <c r="K56" i="103" s="1"/>
  <c r="X55" i="103"/>
  <c r="W55" i="103"/>
  <c r="V55" i="103"/>
  <c r="T55" i="103"/>
  <c r="O55" i="103"/>
  <c r="N55" i="103"/>
  <c r="L55" i="103"/>
  <c r="H55" i="103"/>
  <c r="M55" i="103" s="1"/>
  <c r="X54" i="103"/>
  <c r="W54" i="103"/>
  <c r="V54" i="103"/>
  <c r="T54" i="103"/>
  <c r="O54" i="103"/>
  <c r="N54" i="103"/>
  <c r="L54" i="103"/>
  <c r="H54" i="103"/>
  <c r="K54" i="103" s="1"/>
  <c r="X53" i="103"/>
  <c r="W53" i="103"/>
  <c r="V53" i="103"/>
  <c r="T53" i="103"/>
  <c r="O53" i="103"/>
  <c r="N53" i="103"/>
  <c r="L53" i="103"/>
  <c r="H53" i="103"/>
  <c r="K53" i="103" s="1"/>
  <c r="X52" i="103"/>
  <c r="W52" i="103"/>
  <c r="V52" i="103"/>
  <c r="T52" i="103"/>
  <c r="O52" i="103"/>
  <c r="N52" i="103"/>
  <c r="L52" i="103"/>
  <c r="H52" i="103"/>
  <c r="M52" i="103" s="1"/>
  <c r="X51" i="103"/>
  <c r="W51" i="103"/>
  <c r="V51" i="103"/>
  <c r="T51" i="103"/>
  <c r="O51" i="103"/>
  <c r="N51" i="103"/>
  <c r="L51" i="103"/>
  <c r="H51" i="103"/>
  <c r="M51" i="103" s="1"/>
  <c r="X50" i="103"/>
  <c r="W50" i="103"/>
  <c r="V50" i="103"/>
  <c r="T50" i="103"/>
  <c r="O50" i="103"/>
  <c r="N50" i="103"/>
  <c r="L50" i="103"/>
  <c r="H50" i="103"/>
  <c r="K50" i="103" s="1"/>
  <c r="X49" i="103"/>
  <c r="W49" i="103"/>
  <c r="V49" i="103"/>
  <c r="T49" i="103"/>
  <c r="O49" i="103"/>
  <c r="N49" i="103"/>
  <c r="L49" i="103"/>
  <c r="H49" i="103"/>
  <c r="M49" i="103" s="1"/>
  <c r="X48" i="103"/>
  <c r="W48" i="103"/>
  <c r="V48" i="103"/>
  <c r="T48" i="103"/>
  <c r="O48" i="103"/>
  <c r="N48" i="103"/>
  <c r="L48" i="103"/>
  <c r="H48" i="103"/>
  <c r="M48" i="103" s="1"/>
  <c r="V47" i="103"/>
  <c r="X46" i="103"/>
  <c r="W46" i="103"/>
  <c r="V46" i="103"/>
  <c r="T46" i="103"/>
  <c r="O46" i="103"/>
  <c r="N46" i="103"/>
  <c r="L46" i="103"/>
  <c r="H46" i="103"/>
  <c r="K46" i="103" s="1"/>
  <c r="X45" i="103"/>
  <c r="W45" i="103"/>
  <c r="V45" i="103"/>
  <c r="T45" i="103"/>
  <c r="O45" i="103"/>
  <c r="N45" i="103"/>
  <c r="L45" i="103"/>
  <c r="H45" i="103"/>
  <c r="K45" i="103" s="1"/>
  <c r="X44" i="103"/>
  <c r="W44" i="103"/>
  <c r="V44" i="103"/>
  <c r="T44" i="103"/>
  <c r="O44" i="103"/>
  <c r="N44" i="103"/>
  <c r="L44" i="103"/>
  <c r="H44" i="103"/>
  <c r="K44" i="103" s="1"/>
  <c r="X43" i="103"/>
  <c r="W43" i="103"/>
  <c r="V43" i="103"/>
  <c r="T43" i="103"/>
  <c r="O43" i="103"/>
  <c r="N43" i="103"/>
  <c r="L43" i="103"/>
  <c r="H43" i="103"/>
  <c r="M43" i="103" s="1"/>
  <c r="X42" i="103"/>
  <c r="W42" i="103"/>
  <c r="V42" i="103"/>
  <c r="T42" i="103"/>
  <c r="O42" i="103"/>
  <c r="N42" i="103"/>
  <c r="L42" i="103"/>
  <c r="H42" i="103"/>
  <c r="K42" i="103" s="1"/>
  <c r="X41" i="103"/>
  <c r="W41" i="103"/>
  <c r="V41" i="103"/>
  <c r="T41" i="103"/>
  <c r="O41" i="103"/>
  <c r="N41" i="103"/>
  <c r="L41" i="103"/>
  <c r="H41" i="103"/>
  <c r="K41" i="103" s="1"/>
  <c r="X40" i="103"/>
  <c r="W40" i="103"/>
  <c r="V40" i="103"/>
  <c r="T40" i="103"/>
  <c r="O40" i="103"/>
  <c r="N40" i="103"/>
  <c r="L40" i="103"/>
  <c r="H40" i="103"/>
  <c r="K40" i="103" s="1"/>
  <c r="X39" i="103"/>
  <c r="W39" i="103"/>
  <c r="V39" i="103"/>
  <c r="T39" i="103"/>
  <c r="O39" i="103"/>
  <c r="N39" i="103"/>
  <c r="L39" i="103"/>
  <c r="H39" i="103"/>
  <c r="M39" i="103" s="1"/>
  <c r="X38" i="103"/>
  <c r="W38" i="103"/>
  <c r="V38" i="103"/>
  <c r="T38" i="103"/>
  <c r="O38" i="103"/>
  <c r="N38" i="103"/>
  <c r="L38" i="103"/>
  <c r="H38" i="103"/>
  <c r="K38" i="103" s="1"/>
  <c r="X37" i="103"/>
  <c r="W37" i="103"/>
  <c r="V37" i="103"/>
  <c r="T37" i="103"/>
  <c r="O37" i="103"/>
  <c r="N37" i="103"/>
  <c r="L37" i="103"/>
  <c r="H37" i="103"/>
  <c r="K37" i="103" s="1"/>
  <c r="X36" i="103"/>
  <c r="W36" i="103"/>
  <c r="V36" i="103"/>
  <c r="T36" i="103"/>
  <c r="O36" i="103"/>
  <c r="N36" i="103"/>
  <c r="L36" i="103"/>
  <c r="H36" i="103"/>
  <c r="K36" i="103" s="1"/>
  <c r="V253" i="101"/>
  <c r="T253" i="101"/>
  <c r="X252" i="101"/>
  <c r="W252" i="101"/>
  <c r="V252" i="101"/>
  <c r="O252" i="101"/>
  <c r="N252" i="101"/>
  <c r="L252" i="101"/>
  <c r="H252" i="101"/>
  <c r="K252" i="101" s="1"/>
  <c r="X251" i="101"/>
  <c r="W251" i="101"/>
  <c r="V251" i="101"/>
  <c r="T251" i="101"/>
  <c r="O251" i="101"/>
  <c r="N251" i="101"/>
  <c r="L251" i="101"/>
  <c r="H251" i="101"/>
  <c r="M251" i="101" s="1"/>
  <c r="X250" i="101"/>
  <c r="W250" i="101"/>
  <c r="V250" i="101"/>
  <c r="T250" i="101"/>
  <c r="O250" i="101"/>
  <c r="N250" i="101"/>
  <c r="L250" i="101"/>
  <c r="H250" i="101"/>
  <c r="X249" i="101"/>
  <c r="W249" i="101"/>
  <c r="V249" i="101"/>
  <c r="T249" i="101"/>
  <c r="O249" i="101"/>
  <c r="N249" i="101"/>
  <c r="L249" i="101"/>
  <c r="H249" i="101"/>
  <c r="K249" i="101" s="1"/>
  <c r="X248" i="101"/>
  <c r="W248" i="101"/>
  <c r="V248" i="101"/>
  <c r="T248" i="101"/>
  <c r="O248" i="101"/>
  <c r="N248" i="101"/>
  <c r="L248" i="101"/>
  <c r="H248" i="101"/>
  <c r="K248" i="101" s="1"/>
  <c r="X247" i="101"/>
  <c r="W247" i="101"/>
  <c r="V247" i="101"/>
  <c r="T247" i="101"/>
  <c r="O247" i="101"/>
  <c r="N247" i="101"/>
  <c r="L247" i="101"/>
  <c r="H247" i="101"/>
  <c r="M247" i="101" s="1"/>
  <c r="X246" i="101"/>
  <c r="W246" i="101"/>
  <c r="V246" i="101"/>
  <c r="T246" i="101"/>
  <c r="O246" i="101"/>
  <c r="N246" i="101"/>
  <c r="L246" i="101"/>
  <c r="H246" i="101"/>
  <c r="V245" i="101"/>
  <c r="T245" i="101"/>
  <c r="X243" i="101"/>
  <c r="W243" i="101"/>
  <c r="V243" i="101"/>
  <c r="T243" i="101"/>
  <c r="O243" i="101"/>
  <c r="N243" i="101"/>
  <c r="L243" i="101"/>
  <c r="H243" i="101"/>
  <c r="K243" i="101" s="1"/>
  <c r="X242" i="101"/>
  <c r="W242" i="101"/>
  <c r="V242" i="101"/>
  <c r="T242" i="101"/>
  <c r="O242" i="101"/>
  <c r="N242" i="101"/>
  <c r="L242" i="101"/>
  <c r="H242" i="101"/>
  <c r="M242" i="101" s="1"/>
  <c r="V241" i="101"/>
  <c r="X239" i="101"/>
  <c r="W239" i="101"/>
  <c r="V239" i="101"/>
  <c r="O239" i="101"/>
  <c r="N239" i="101"/>
  <c r="L239" i="101"/>
  <c r="H239" i="101"/>
  <c r="K239" i="101" s="1"/>
  <c r="X238" i="101"/>
  <c r="W238" i="101"/>
  <c r="V238" i="101"/>
  <c r="T238" i="101"/>
  <c r="O238" i="101"/>
  <c r="N238" i="101"/>
  <c r="L238" i="101"/>
  <c r="H238" i="101"/>
  <c r="K238" i="101" s="1"/>
  <c r="X237" i="101"/>
  <c r="W237" i="101"/>
  <c r="V237" i="101"/>
  <c r="T237" i="101"/>
  <c r="O237" i="101"/>
  <c r="N237" i="101"/>
  <c r="L237" i="101"/>
  <c r="H237" i="101"/>
  <c r="M237" i="101" s="1"/>
  <c r="V236" i="101"/>
  <c r="X235" i="101"/>
  <c r="W235" i="101"/>
  <c r="V235" i="101"/>
  <c r="T235" i="101"/>
  <c r="O235" i="101"/>
  <c r="N235" i="101"/>
  <c r="L235" i="101"/>
  <c r="H235" i="101"/>
  <c r="K235" i="101" s="1"/>
  <c r="X234" i="101"/>
  <c r="W234" i="101"/>
  <c r="V234" i="101"/>
  <c r="T234" i="101"/>
  <c r="O234" i="101"/>
  <c r="N234" i="101"/>
  <c r="L234" i="101"/>
  <c r="H234" i="101"/>
  <c r="K234" i="101" s="1"/>
  <c r="X233" i="101"/>
  <c r="W233" i="101"/>
  <c r="V233" i="101"/>
  <c r="T233" i="101"/>
  <c r="O233" i="101"/>
  <c r="N233" i="101"/>
  <c r="L233" i="101"/>
  <c r="H233" i="101"/>
  <c r="M233" i="101" s="1"/>
  <c r="X232" i="101"/>
  <c r="W232" i="101"/>
  <c r="V232" i="101"/>
  <c r="T232" i="101"/>
  <c r="O232" i="101"/>
  <c r="N232" i="101"/>
  <c r="L232" i="101"/>
  <c r="H232" i="101"/>
  <c r="X231" i="101"/>
  <c r="W231" i="101"/>
  <c r="V231" i="101"/>
  <c r="T231" i="101"/>
  <c r="O231" i="101"/>
  <c r="N231" i="101"/>
  <c r="L231" i="101"/>
  <c r="H231" i="101"/>
  <c r="K231" i="101" s="1"/>
  <c r="X230" i="101"/>
  <c r="W230" i="101"/>
  <c r="V230" i="101"/>
  <c r="T230" i="101"/>
  <c r="O230" i="101"/>
  <c r="N230" i="101"/>
  <c r="L230" i="101"/>
  <c r="H230" i="101"/>
  <c r="K230" i="101" s="1"/>
  <c r="V229" i="101"/>
  <c r="V228" i="101"/>
  <c r="T228" i="101"/>
  <c r="X227" i="101"/>
  <c r="W227" i="101"/>
  <c r="V227" i="101"/>
  <c r="T227" i="101"/>
  <c r="O227" i="101"/>
  <c r="N227" i="101"/>
  <c r="L227" i="101"/>
  <c r="H227" i="101"/>
  <c r="K227" i="101" s="1"/>
  <c r="X226" i="101"/>
  <c r="W226" i="101"/>
  <c r="V226" i="101"/>
  <c r="T226" i="101"/>
  <c r="O226" i="101"/>
  <c r="N226" i="101"/>
  <c r="L226" i="101"/>
  <c r="H226" i="101"/>
  <c r="K226" i="101" s="1"/>
  <c r="V225" i="101"/>
  <c r="X224" i="101"/>
  <c r="W224" i="101"/>
  <c r="V224" i="101"/>
  <c r="T224" i="101"/>
  <c r="O224" i="101"/>
  <c r="N224" i="101"/>
  <c r="L224" i="101"/>
  <c r="H224" i="101"/>
  <c r="V223" i="101"/>
  <c r="X222" i="101"/>
  <c r="W222" i="101"/>
  <c r="V222" i="101"/>
  <c r="T222" i="101"/>
  <c r="O222" i="101"/>
  <c r="N222" i="101"/>
  <c r="L222" i="101"/>
  <c r="H222" i="101"/>
  <c r="K222" i="101" s="1"/>
  <c r="X221" i="101"/>
  <c r="W221" i="101"/>
  <c r="V221" i="101"/>
  <c r="T221" i="101"/>
  <c r="O221" i="101"/>
  <c r="N221" i="101"/>
  <c r="L221" i="101"/>
  <c r="H221" i="101"/>
  <c r="M221" i="101" s="1"/>
  <c r="X220" i="101"/>
  <c r="W220" i="101"/>
  <c r="V220" i="101"/>
  <c r="T220" i="101"/>
  <c r="O220" i="101"/>
  <c r="N220" i="101"/>
  <c r="L220" i="101"/>
  <c r="H220" i="101"/>
  <c r="X219" i="101"/>
  <c r="W219" i="101"/>
  <c r="V219" i="101"/>
  <c r="T219" i="101"/>
  <c r="O219" i="101"/>
  <c r="N219" i="101"/>
  <c r="L219" i="101"/>
  <c r="H219" i="101"/>
  <c r="K219" i="101" s="1"/>
  <c r="X218" i="101"/>
  <c r="W218" i="101"/>
  <c r="V218" i="101"/>
  <c r="T218" i="101"/>
  <c r="O218" i="101"/>
  <c r="N218" i="101"/>
  <c r="L218" i="101"/>
  <c r="H218" i="101"/>
  <c r="K218" i="101" s="1"/>
  <c r="X217" i="101"/>
  <c r="W217" i="101"/>
  <c r="V217" i="101"/>
  <c r="T217" i="101"/>
  <c r="O217" i="101"/>
  <c r="N217" i="101"/>
  <c r="L217" i="101"/>
  <c r="H217" i="101"/>
  <c r="K217" i="101" s="1"/>
  <c r="X216" i="101"/>
  <c r="W216" i="101"/>
  <c r="V216" i="101"/>
  <c r="T216" i="101"/>
  <c r="O216" i="101"/>
  <c r="N216" i="101"/>
  <c r="L216" i="101"/>
  <c r="H216" i="101"/>
  <c r="X215" i="101"/>
  <c r="W215" i="101"/>
  <c r="V215" i="101"/>
  <c r="T215" i="101"/>
  <c r="O215" i="101"/>
  <c r="N215" i="101"/>
  <c r="L215" i="101"/>
  <c r="H215" i="101"/>
  <c r="K215" i="101" s="1"/>
  <c r="X214" i="101"/>
  <c r="W214" i="101"/>
  <c r="V214" i="101"/>
  <c r="T214" i="101"/>
  <c r="O214" i="101"/>
  <c r="N214" i="101"/>
  <c r="L214" i="101"/>
  <c r="H214" i="101"/>
  <c r="K214" i="101" s="1"/>
  <c r="X213" i="101"/>
  <c r="W213" i="101"/>
  <c r="V213" i="101"/>
  <c r="T213" i="101"/>
  <c r="O213" i="101"/>
  <c r="N213" i="101"/>
  <c r="L213" i="101"/>
  <c r="H213" i="101"/>
  <c r="K213" i="101" s="1"/>
  <c r="X212" i="101"/>
  <c r="W212" i="101"/>
  <c r="V212" i="101"/>
  <c r="T212" i="101"/>
  <c r="O212" i="101"/>
  <c r="N212" i="101"/>
  <c r="L212" i="101"/>
  <c r="H212" i="101"/>
  <c r="V211" i="101"/>
  <c r="X210" i="101"/>
  <c r="W210" i="101"/>
  <c r="V210" i="101"/>
  <c r="T210" i="101"/>
  <c r="O210" i="101"/>
  <c r="N210" i="101"/>
  <c r="L210" i="101"/>
  <c r="H210" i="101"/>
  <c r="K210" i="101" s="1"/>
  <c r="X209" i="101"/>
  <c r="W209" i="101"/>
  <c r="V209" i="101"/>
  <c r="T209" i="101"/>
  <c r="O209" i="101"/>
  <c r="N209" i="101"/>
  <c r="L209" i="101"/>
  <c r="H209" i="101"/>
  <c r="K209" i="101" s="1"/>
  <c r="X208" i="101"/>
  <c r="W208" i="101"/>
  <c r="V208" i="101"/>
  <c r="T208" i="101"/>
  <c r="O208" i="101"/>
  <c r="N208" i="101"/>
  <c r="L208" i="101"/>
  <c r="H208" i="101"/>
  <c r="X207" i="101"/>
  <c r="W207" i="101"/>
  <c r="V207" i="101"/>
  <c r="T207" i="101"/>
  <c r="O207" i="101"/>
  <c r="N207" i="101"/>
  <c r="L207" i="101"/>
  <c r="H207" i="101"/>
  <c r="K207" i="101" s="1"/>
  <c r="X206" i="101"/>
  <c r="W206" i="101"/>
  <c r="V206" i="101"/>
  <c r="T206" i="101"/>
  <c r="O206" i="101"/>
  <c r="N206" i="101"/>
  <c r="L206" i="101"/>
  <c r="H206" i="101"/>
  <c r="K206" i="101" s="1"/>
  <c r="X205" i="101"/>
  <c r="W205" i="101"/>
  <c r="V205" i="101"/>
  <c r="T205" i="101"/>
  <c r="O205" i="101"/>
  <c r="N205" i="101"/>
  <c r="L205" i="101"/>
  <c r="H205" i="101"/>
  <c r="K205" i="101" s="1"/>
  <c r="X204" i="101"/>
  <c r="W204" i="101"/>
  <c r="V204" i="101"/>
  <c r="T204" i="101"/>
  <c r="O204" i="101"/>
  <c r="N204" i="101"/>
  <c r="L204" i="101"/>
  <c r="H204" i="101"/>
  <c r="X203" i="101"/>
  <c r="W203" i="101"/>
  <c r="V203" i="101"/>
  <c r="T203" i="101"/>
  <c r="O203" i="101"/>
  <c r="N203" i="101"/>
  <c r="L203" i="101"/>
  <c r="H203" i="101"/>
  <c r="K203" i="101" s="1"/>
  <c r="X202" i="101"/>
  <c r="W202" i="101"/>
  <c r="V202" i="101"/>
  <c r="T202" i="101"/>
  <c r="O202" i="101"/>
  <c r="N202" i="101"/>
  <c r="L202" i="101"/>
  <c r="H202" i="101"/>
  <c r="K202" i="101" s="1"/>
  <c r="X201" i="101"/>
  <c r="W201" i="101"/>
  <c r="V201" i="101"/>
  <c r="T201" i="101"/>
  <c r="O201" i="101"/>
  <c r="N201" i="101"/>
  <c r="L201" i="101"/>
  <c r="H201" i="101"/>
  <c r="K201" i="101" s="1"/>
  <c r="X200" i="101"/>
  <c r="W200" i="101"/>
  <c r="V200" i="101"/>
  <c r="T200" i="101"/>
  <c r="O200" i="101"/>
  <c r="N200" i="101"/>
  <c r="L200" i="101"/>
  <c r="H200" i="101"/>
  <c r="X199" i="101"/>
  <c r="W199" i="101"/>
  <c r="V199" i="101"/>
  <c r="T199" i="101"/>
  <c r="O199" i="101"/>
  <c r="N199" i="101"/>
  <c r="L199" i="101"/>
  <c r="H199" i="101"/>
  <c r="K199" i="101" s="1"/>
  <c r="X198" i="101"/>
  <c r="W198" i="101"/>
  <c r="V198" i="101"/>
  <c r="T198" i="101"/>
  <c r="O198" i="101"/>
  <c r="N198" i="101"/>
  <c r="L198" i="101"/>
  <c r="H198" i="101"/>
  <c r="K198" i="101" s="1"/>
  <c r="X197" i="101"/>
  <c r="W197" i="101"/>
  <c r="V197" i="101"/>
  <c r="T197" i="101"/>
  <c r="O197" i="101"/>
  <c r="N197" i="101"/>
  <c r="L197" i="101"/>
  <c r="H197" i="101"/>
  <c r="K197" i="101" s="1"/>
  <c r="V196" i="101"/>
  <c r="V195" i="101"/>
  <c r="T195" i="101"/>
  <c r="X194" i="101"/>
  <c r="W194" i="101"/>
  <c r="V194" i="101"/>
  <c r="T194" i="101"/>
  <c r="O194" i="101"/>
  <c r="N194" i="101"/>
  <c r="L194" i="101"/>
  <c r="H194" i="101"/>
  <c r="K194" i="101" s="1"/>
  <c r="X193" i="101"/>
  <c r="W193" i="101"/>
  <c r="V193" i="101"/>
  <c r="T193" i="101"/>
  <c r="O193" i="101"/>
  <c r="N193" i="101"/>
  <c r="L193" i="101"/>
  <c r="H193" i="101"/>
  <c r="M193" i="101" s="1"/>
  <c r="X192" i="101"/>
  <c r="W192" i="101"/>
  <c r="V192" i="101"/>
  <c r="T192" i="101"/>
  <c r="O192" i="101"/>
  <c r="N192" i="101"/>
  <c r="L192" i="101"/>
  <c r="H192" i="101"/>
  <c r="X191" i="101"/>
  <c r="W191" i="101"/>
  <c r="V191" i="101"/>
  <c r="O191" i="101"/>
  <c r="N191" i="101"/>
  <c r="L191" i="101"/>
  <c r="H191" i="101"/>
  <c r="K191" i="101" s="1"/>
  <c r="X190" i="101"/>
  <c r="W190" i="101"/>
  <c r="V190" i="101"/>
  <c r="T190" i="101"/>
  <c r="O190" i="101"/>
  <c r="N190" i="101"/>
  <c r="L190" i="101"/>
  <c r="H190" i="101"/>
  <c r="K190" i="101" s="1"/>
  <c r="X189" i="101"/>
  <c r="W189" i="101"/>
  <c r="V189" i="101"/>
  <c r="T189" i="101"/>
  <c r="O189" i="101"/>
  <c r="N189" i="101"/>
  <c r="L189" i="101"/>
  <c r="H189" i="101"/>
  <c r="M189" i="101" s="1"/>
  <c r="X188" i="101"/>
  <c r="W188" i="101"/>
  <c r="V188" i="101"/>
  <c r="T188" i="101"/>
  <c r="O188" i="101"/>
  <c r="N188" i="101"/>
  <c r="L188" i="101"/>
  <c r="H188" i="101"/>
  <c r="X187" i="101"/>
  <c r="W187" i="101"/>
  <c r="V187" i="101"/>
  <c r="T187" i="101"/>
  <c r="O187" i="101"/>
  <c r="N187" i="101"/>
  <c r="L187" i="101"/>
  <c r="H187" i="101"/>
  <c r="K187" i="101" s="1"/>
  <c r="X186" i="101"/>
  <c r="W186" i="101"/>
  <c r="V186" i="101"/>
  <c r="O186" i="101"/>
  <c r="N186" i="101"/>
  <c r="L186" i="101"/>
  <c r="H186" i="101"/>
  <c r="K186" i="101" s="1"/>
  <c r="X185" i="101"/>
  <c r="W185" i="101"/>
  <c r="V185" i="101"/>
  <c r="T185" i="101"/>
  <c r="O185" i="101"/>
  <c r="N185" i="101"/>
  <c r="L185" i="101"/>
  <c r="H185" i="101"/>
  <c r="M185" i="101" s="1"/>
  <c r="X184" i="101"/>
  <c r="W184" i="101"/>
  <c r="V184" i="101"/>
  <c r="T184" i="101"/>
  <c r="O184" i="101"/>
  <c r="N184" i="101"/>
  <c r="L184" i="101"/>
  <c r="H184" i="101"/>
  <c r="X183" i="101"/>
  <c r="W183" i="101"/>
  <c r="V183" i="101"/>
  <c r="T183" i="101"/>
  <c r="O183" i="101"/>
  <c r="N183" i="101"/>
  <c r="L183" i="101"/>
  <c r="H183" i="101"/>
  <c r="K183" i="101" s="1"/>
  <c r="X182" i="101"/>
  <c r="W182" i="101"/>
  <c r="V182" i="101"/>
  <c r="T182" i="101"/>
  <c r="O182" i="101"/>
  <c r="N182" i="101"/>
  <c r="L182" i="101"/>
  <c r="H182" i="101"/>
  <c r="K182" i="101" s="1"/>
  <c r="X181" i="101"/>
  <c r="W181" i="101"/>
  <c r="V181" i="101"/>
  <c r="O181" i="101"/>
  <c r="N181" i="101"/>
  <c r="L181" i="101"/>
  <c r="H181" i="101"/>
  <c r="M181" i="101" s="1"/>
  <c r="X180" i="101"/>
  <c r="W180" i="101"/>
  <c r="V180" i="101"/>
  <c r="T180" i="101"/>
  <c r="O180" i="101"/>
  <c r="N180" i="101"/>
  <c r="L180" i="101"/>
  <c r="H180" i="101"/>
  <c r="X179" i="101"/>
  <c r="W179" i="101"/>
  <c r="V179" i="101"/>
  <c r="T179" i="101"/>
  <c r="O179" i="101"/>
  <c r="N179" i="101"/>
  <c r="L179" i="101"/>
  <c r="H179" i="101"/>
  <c r="K179" i="101" s="1"/>
  <c r="X178" i="101"/>
  <c r="W178" i="101"/>
  <c r="V178" i="101"/>
  <c r="T178" i="101"/>
  <c r="O178" i="101"/>
  <c r="N178" i="101"/>
  <c r="L178" i="101"/>
  <c r="H178" i="101"/>
  <c r="K178" i="101" s="1"/>
  <c r="X177" i="101"/>
  <c r="W177" i="101"/>
  <c r="V177" i="101"/>
  <c r="O177" i="101"/>
  <c r="N177" i="101"/>
  <c r="L177" i="101"/>
  <c r="H177" i="101"/>
  <c r="M177" i="101" s="1"/>
  <c r="X176" i="101"/>
  <c r="W176" i="101"/>
  <c r="V176" i="101"/>
  <c r="O176" i="101"/>
  <c r="N176" i="101"/>
  <c r="L176" i="101"/>
  <c r="H176" i="101"/>
  <c r="X175" i="101"/>
  <c r="W175" i="101"/>
  <c r="V175" i="101"/>
  <c r="T175" i="101"/>
  <c r="O175" i="101"/>
  <c r="N175" i="101"/>
  <c r="L175" i="101"/>
  <c r="H175" i="101"/>
  <c r="K175" i="101" s="1"/>
  <c r="X174" i="101"/>
  <c r="W174" i="101"/>
  <c r="V174" i="101"/>
  <c r="O174" i="101"/>
  <c r="N174" i="101"/>
  <c r="L174" i="101"/>
  <c r="H174" i="101"/>
  <c r="K174" i="101" s="1"/>
  <c r="X173" i="101"/>
  <c r="W173" i="101"/>
  <c r="V173" i="101"/>
  <c r="T173" i="101"/>
  <c r="O173" i="101"/>
  <c r="N173" i="101"/>
  <c r="L173" i="101"/>
  <c r="H173" i="101"/>
  <c r="M173" i="101" s="1"/>
  <c r="X172" i="101"/>
  <c r="W172" i="101"/>
  <c r="V172" i="101"/>
  <c r="O172" i="101"/>
  <c r="N172" i="101"/>
  <c r="L172" i="101"/>
  <c r="H172" i="101"/>
  <c r="V171" i="101"/>
  <c r="T171" i="101"/>
  <c r="X170" i="101"/>
  <c r="W170" i="101"/>
  <c r="V170" i="101"/>
  <c r="T170" i="101"/>
  <c r="O170" i="101"/>
  <c r="N170" i="101"/>
  <c r="L170" i="101"/>
  <c r="H170" i="101"/>
  <c r="K170" i="101" s="1"/>
  <c r="X169" i="101"/>
  <c r="W169" i="101"/>
  <c r="V169" i="101"/>
  <c r="T169" i="101"/>
  <c r="O169" i="101"/>
  <c r="N169" i="101"/>
  <c r="L169" i="101"/>
  <c r="H169" i="101"/>
  <c r="K169" i="101" s="1"/>
  <c r="X168" i="101"/>
  <c r="W168" i="101"/>
  <c r="V168" i="101"/>
  <c r="T168" i="101"/>
  <c r="O168" i="101"/>
  <c r="N168" i="101"/>
  <c r="L168" i="101"/>
  <c r="H168" i="101"/>
  <c r="X167" i="101"/>
  <c r="W167" i="101"/>
  <c r="V167" i="101"/>
  <c r="T167" i="101"/>
  <c r="O167" i="101"/>
  <c r="N167" i="101"/>
  <c r="L167" i="101"/>
  <c r="H167" i="101"/>
  <c r="K167" i="101" s="1"/>
  <c r="X166" i="101"/>
  <c r="W166" i="101"/>
  <c r="V166" i="101"/>
  <c r="T166" i="101"/>
  <c r="O166" i="101"/>
  <c r="N166" i="101"/>
  <c r="L166" i="101"/>
  <c r="H166" i="101"/>
  <c r="K166" i="101" s="1"/>
  <c r="X165" i="101"/>
  <c r="W165" i="101"/>
  <c r="V165" i="101"/>
  <c r="T165" i="101"/>
  <c r="O165" i="101"/>
  <c r="N165" i="101"/>
  <c r="L165" i="101"/>
  <c r="H165" i="101"/>
  <c r="K165" i="101" s="1"/>
  <c r="V164" i="101"/>
  <c r="X163" i="101"/>
  <c r="W163" i="101"/>
  <c r="V163" i="101"/>
  <c r="T163" i="101"/>
  <c r="O163" i="101"/>
  <c r="N163" i="101"/>
  <c r="L163" i="101"/>
  <c r="H163" i="101"/>
  <c r="K163" i="101" s="1"/>
  <c r="X162" i="101"/>
  <c r="W162" i="101"/>
  <c r="V162" i="101"/>
  <c r="O162" i="101"/>
  <c r="N162" i="101"/>
  <c r="L162" i="101"/>
  <c r="H162" i="101"/>
  <c r="K162" i="101" s="1"/>
  <c r="X161" i="101"/>
  <c r="W161" i="101"/>
  <c r="V161" i="101"/>
  <c r="T161" i="101"/>
  <c r="O161" i="101"/>
  <c r="N161" i="101"/>
  <c r="L161" i="101"/>
  <c r="H161" i="101"/>
  <c r="K161" i="101" s="1"/>
  <c r="X160" i="101"/>
  <c r="W160" i="101"/>
  <c r="V160" i="101"/>
  <c r="T160" i="101"/>
  <c r="O160" i="101"/>
  <c r="N160" i="101"/>
  <c r="L160" i="101"/>
  <c r="H160" i="101"/>
  <c r="X159" i="101"/>
  <c r="W159" i="101"/>
  <c r="V159" i="101"/>
  <c r="O159" i="101"/>
  <c r="N159" i="101"/>
  <c r="L159" i="101"/>
  <c r="H159" i="101"/>
  <c r="K159" i="101" s="1"/>
  <c r="X158" i="101"/>
  <c r="W158" i="101"/>
  <c r="V158" i="101"/>
  <c r="T158" i="101"/>
  <c r="O158" i="101"/>
  <c r="N158" i="101"/>
  <c r="L158" i="101"/>
  <c r="H158" i="101"/>
  <c r="K158" i="101" s="1"/>
  <c r="X157" i="101"/>
  <c r="W157" i="101"/>
  <c r="V157" i="101"/>
  <c r="O157" i="101"/>
  <c r="N157" i="101"/>
  <c r="L157" i="101"/>
  <c r="H157" i="101"/>
  <c r="K157" i="101" s="1"/>
  <c r="V156" i="101"/>
  <c r="T156" i="101"/>
  <c r="X155" i="101"/>
  <c r="W155" i="101"/>
  <c r="V155" i="101"/>
  <c r="T155" i="101"/>
  <c r="O155" i="101"/>
  <c r="N155" i="101"/>
  <c r="L155" i="101"/>
  <c r="H155" i="101"/>
  <c r="K155" i="101" s="1"/>
  <c r="X154" i="101"/>
  <c r="W154" i="101"/>
  <c r="V154" i="101"/>
  <c r="O154" i="101"/>
  <c r="N154" i="101"/>
  <c r="L154" i="101"/>
  <c r="H154" i="101"/>
  <c r="K154" i="101" s="1"/>
  <c r="X153" i="101"/>
  <c r="W153" i="101"/>
  <c r="V153" i="101"/>
  <c r="T153" i="101"/>
  <c r="O153" i="101"/>
  <c r="N153" i="101"/>
  <c r="L153" i="101"/>
  <c r="H153" i="101"/>
  <c r="K153" i="101" s="1"/>
  <c r="X152" i="101"/>
  <c r="W152" i="101"/>
  <c r="V152" i="101"/>
  <c r="O152" i="101"/>
  <c r="N152" i="101"/>
  <c r="L152" i="101"/>
  <c r="H152" i="101"/>
  <c r="X151" i="101"/>
  <c r="W151" i="101"/>
  <c r="V151" i="101"/>
  <c r="T151" i="101"/>
  <c r="O151" i="101"/>
  <c r="N151" i="101"/>
  <c r="L151" i="101"/>
  <c r="H151" i="101"/>
  <c r="K151" i="101" s="1"/>
  <c r="X120" i="101"/>
  <c r="W120" i="101"/>
  <c r="V120" i="101"/>
  <c r="T120" i="101"/>
  <c r="O120" i="101"/>
  <c r="N120" i="101"/>
  <c r="L120" i="101"/>
  <c r="H120" i="101"/>
  <c r="K120" i="101" s="1"/>
  <c r="X119" i="101"/>
  <c r="W119" i="101"/>
  <c r="V119" i="101"/>
  <c r="T119" i="101"/>
  <c r="O119" i="101"/>
  <c r="N119" i="101"/>
  <c r="L119" i="101"/>
  <c r="H119" i="101"/>
  <c r="K119" i="101" s="1"/>
  <c r="V118" i="101"/>
  <c r="X117" i="101"/>
  <c r="W117" i="101"/>
  <c r="V117" i="101"/>
  <c r="T117" i="101"/>
  <c r="O117" i="101"/>
  <c r="N117" i="101"/>
  <c r="L117" i="101"/>
  <c r="H117" i="101"/>
  <c r="M117" i="101" s="1"/>
  <c r="X116" i="101"/>
  <c r="W116" i="101"/>
  <c r="V116" i="101"/>
  <c r="T116" i="101"/>
  <c r="O116" i="101"/>
  <c r="N116" i="101"/>
  <c r="L116" i="101"/>
  <c r="H116" i="101"/>
  <c r="K116" i="101" s="1"/>
  <c r="X115" i="101"/>
  <c r="W115" i="101"/>
  <c r="V115" i="101"/>
  <c r="T115" i="101"/>
  <c r="O115" i="101"/>
  <c r="N115" i="101"/>
  <c r="L115" i="101"/>
  <c r="H115" i="101"/>
  <c r="K115" i="101" s="1"/>
  <c r="V114" i="101"/>
  <c r="X113" i="101"/>
  <c r="W113" i="101"/>
  <c r="V113" i="101"/>
  <c r="T113" i="101"/>
  <c r="O113" i="101"/>
  <c r="N113" i="101"/>
  <c r="L113" i="101"/>
  <c r="H113" i="101"/>
  <c r="M113" i="101" s="1"/>
  <c r="X112" i="101"/>
  <c r="W112" i="101"/>
  <c r="V112" i="101"/>
  <c r="T112" i="101"/>
  <c r="O112" i="101"/>
  <c r="N112" i="101"/>
  <c r="L112" i="101"/>
  <c r="H112" i="101"/>
  <c r="K112" i="101" s="1"/>
  <c r="V111" i="101"/>
  <c r="X110" i="101"/>
  <c r="W110" i="101"/>
  <c r="V110" i="101"/>
  <c r="T110" i="101"/>
  <c r="O110" i="101"/>
  <c r="N110" i="101"/>
  <c r="L110" i="101"/>
  <c r="H110" i="101"/>
  <c r="M110" i="101" s="1"/>
  <c r="X109" i="101"/>
  <c r="W109" i="101"/>
  <c r="V109" i="101"/>
  <c r="T109" i="101"/>
  <c r="O109" i="101"/>
  <c r="N109" i="101"/>
  <c r="L109" i="101"/>
  <c r="H109" i="101"/>
  <c r="M109" i="101" s="1"/>
  <c r="V108" i="101"/>
  <c r="X107" i="101"/>
  <c r="W107" i="101"/>
  <c r="V107" i="101"/>
  <c r="T107" i="101"/>
  <c r="O107" i="101"/>
  <c r="N107" i="101"/>
  <c r="L107" i="101"/>
  <c r="H107" i="101"/>
  <c r="M107" i="101" s="1"/>
  <c r="X106" i="101"/>
  <c r="W106" i="101"/>
  <c r="V106" i="101"/>
  <c r="T106" i="101"/>
  <c r="O106" i="101"/>
  <c r="N106" i="101"/>
  <c r="L106" i="101"/>
  <c r="H106" i="101"/>
  <c r="M106" i="101" s="1"/>
  <c r="V105" i="101"/>
  <c r="X104" i="101"/>
  <c r="W104" i="101"/>
  <c r="V104" i="101"/>
  <c r="T104" i="101"/>
  <c r="O104" i="101"/>
  <c r="N104" i="101"/>
  <c r="L104" i="101"/>
  <c r="H104" i="101"/>
  <c r="K104" i="101" s="1"/>
  <c r="X103" i="101"/>
  <c r="W103" i="101"/>
  <c r="V103" i="101"/>
  <c r="T103" i="101"/>
  <c r="O103" i="101"/>
  <c r="N103" i="101"/>
  <c r="L103" i="101"/>
  <c r="H103" i="101"/>
  <c r="M103" i="101" s="1"/>
  <c r="X102" i="101"/>
  <c r="W102" i="101"/>
  <c r="V102" i="101"/>
  <c r="T102" i="101"/>
  <c r="O102" i="101"/>
  <c r="N102" i="101"/>
  <c r="L102" i="101"/>
  <c r="H102" i="101"/>
  <c r="M102" i="101" s="1"/>
  <c r="V101" i="101"/>
  <c r="X100" i="101"/>
  <c r="W100" i="101"/>
  <c r="V100" i="101"/>
  <c r="T100" i="101"/>
  <c r="O100" i="101"/>
  <c r="N100" i="101"/>
  <c r="L100" i="101"/>
  <c r="H100" i="101"/>
  <c r="K100" i="101" s="1"/>
  <c r="X99" i="101"/>
  <c r="W99" i="101"/>
  <c r="V99" i="101"/>
  <c r="T99" i="101"/>
  <c r="O99" i="101"/>
  <c r="N99" i="101"/>
  <c r="L99" i="101"/>
  <c r="H99" i="101"/>
  <c r="M99" i="101" s="1"/>
  <c r="V98" i="101"/>
  <c r="X97" i="101"/>
  <c r="W97" i="101"/>
  <c r="V97" i="101"/>
  <c r="T97" i="101"/>
  <c r="O97" i="101"/>
  <c r="N97" i="101"/>
  <c r="L97" i="101"/>
  <c r="H97" i="101"/>
  <c r="M97" i="101" s="1"/>
  <c r="X96" i="101"/>
  <c r="W96" i="101"/>
  <c r="V96" i="101"/>
  <c r="T96" i="101"/>
  <c r="O96" i="101"/>
  <c r="N96" i="101"/>
  <c r="L96" i="101"/>
  <c r="H96" i="101"/>
  <c r="K96" i="101" s="1"/>
  <c r="X95" i="101"/>
  <c r="W95" i="101"/>
  <c r="V95" i="101"/>
  <c r="T95" i="101"/>
  <c r="O95" i="101"/>
  <c r="N95" i="101"/>
  <c r="L95" i="101"/>
  <c r="H95" i="101"/>
  <c r="M95" i="101" s="1"/>
  <c r="X94" i="101"/>
  <c r="W94" i="101"/>
  <c r="V94" i="101"/>
  <c r="T94" i="101"/>
  <c r="O94" i="101"/>
  <c r="N94" i="101"/>
  <c r="L94" i="101"/>
  <c r="H94" i="101"/>
  <c r="M94" i="101" s="1"/>
  <c r="X93" i="101"/>
  <c r="W93" i="101"/>
  <c r="V93" i="101"/>
  <c r="T93" i="101"/>
  <c r="O93" i="101"/>
  <c r="N93" i="101"/>
  <c r="L93" i="101"/>
  <c r="H93" i="101"/>
  <c r="M93" i="101" s="1"/>
  <c r="X92" i="101"/>
  <c r="W92" i="101"/>
  <c r="V92" i="101"/>
  <c r="T92" i="101"/>
  <c r="O92" i="101"/>
  <c r="N92" i="101"/>
  <c r="L92" i="101"/>
  <c r="H92" i="101"/>
  <c r="K92" i="101" s="1"/>
  <c r="V91" i="101"/>
  <c r="X90" i="101"/>
  <c r="W90" i="101"/>
  <c r="V90" i="101"/>
  <c r="T90" i="101"/>
  <c r="O90" i="101"/>
  <c r="N90" i="101"/>
  <c r="L90" i="101"/>
  <c r="H90" i="101"/>
  <c r="M90" i="101" s="1"/>
  <c r="X89" i="101"/>
  <c r="W89" i="101"/>
  <c r="V89" i="101"/>
  <c r="T89" i="101"/>
  <c r="O89" i="101"/>
  <c r="N89" i="101"/>
  <c r="L89" i="101"/>
  <c r="H89" i="101"/>
  <c r="M89" i="101" s="1"/>
  <c r="X88" i="101"/>
  <c r="W88" i="101"/>
  <c r="V88" i="101"/>
  <c r="T88" i="101"/>
  <c r="O88" i="101"/>
  <c r="N88" i="101"/>
  <c r="L88" i="101"/>
  <c r="H88" i="101"/>
  <c r="K88" i="101" s="1"/>
  <c r="X87" i="101"/>
  <c r="W87" i="101"/>
  <c r="V87" i="101"/>
  <c r="T87" i="101"/>
  <c r="O87" i="101"/>
  <c r="N87" i="101"/>
  <c r="L87" i="101"/>
  <c r="H87" i="101"/>
  <c r="M87" i="101" s="1"/>
  <c r="X86" i="101"/>
  <c r="W86" i="101"/>
  <c r="V86" i="101"/>
  <c r="T86" i="101"/>
  <c r="O86" i="101"/>
  <c r="N86" i="101"/>
  <c r="L86" i="101"/>
  <c r="H86" i="101"/>
  <c r="M86" i="101" s="1"/>
  <c r="X85" i="101"/>
  <c r="W85" i="101"/>
  <c r="V85" i="101"/>
  <c r="T85" i="101"/>
  <c r="O85" i="101"/>
  <c r="N85" i="101"/>
  <c r="L85" i="101"/>
  <c r="H85" i="101"/>
  <c r="M85" i="101" s="1"/>
  <c r="X84" i="101"/>
  <c r="W84" i="101"/>
  <c r="V84" i="101"/>
  <c r="T84" i="101"/>
  <c r="O84" i="101"/>
  <c r="N84" i="101"/>
  <c r="L84" i="101"/>
  <c r="H84" i="101"/>
  <c r="H19" i="101"/>
  <c r="M19" i="101" s="1"/>
  <c r="L19" i="101"/>
  <c r="N19" i="101"/>
  <c r="O19" i="101"/>
  <c r="H20" i="101"/>
  <c r="K20" i="101" s="1"/>
  <c r="L20" i="101"/>
  <c r="N20" i="101"/>
  <c r="O20" i="101"/>
  <c r="H21" i="101"/>
  <c r="K21" i="101" s="1"/>
  <c r="L21" i="101"/>
  <c r="N21" i="101"/>
  <c r="O21" i="101"/>
  <c r="H22" i="101"/>
  <c r="M22" i="101" s="1"/>
  <c r="L22" i="101"/>
  <c r="N22" i="101"/>
  <c r="O22" i="101"/>
  <c r="H23" i="101"/>
  <c r="K23" i="101" s="1"/>
  <c r="L23" i="101"/>
  <c r="N23" i="101"/>
  <c r="O23" i="101"/>
  <c r="H24" i="101"/>
  <c r="K24" i="101" s="1"/>
  <c r="L24" i="101"/>
  <c r="N24" i="101"/>
  <c r="O24" i="101"/>
  <c r="H25" i="101"/>
  <c r="K25" i="101" s="1"/>
  <c r="L25" i="101"/>
  <c r="N25" i="101"/>
  <c r="O25" i="101"/>
  <c r="H26" i="101"/>
  <c r="M26" i="101" s="1"/>
  <c r="L26" i="101"/>
  <c r="N26" i="101"/>
  <c r="O26" i="101"/>
  <c r="H27" i="101"/>
  <c r="M27" i="101" s="1"/>
  <c r="L27" i="101"/>
  <c r="N27" i="101"/>
  <c r="O27" i="101"/>
  <c r="H28" i="101"/>
  <c r="L28" i="101"/>
  <c r="N28" i="101"/>
  <c r="O28" i="101"/>
  <c r="H29" i="101"/>
  <c r="K29" i="101" s="1"/>
  <c r="L29" i="101"/>
  <c r="N29" i="101"/>
  <c r="O29" i="101"/>
  <c r="H30" i="101"/>
  <c r="M30" i="101" s="1"/>
  <c r="L30" i="101"/>
  <c r="N30" i="101"/>
  <c r="O30" i="101"/>
  <c r="H31" i="101"/>
  <c r="K31" i="101" s="1"/>
  <c r="L31" i="101"/>
  <c r="N31" i="101"/>
  <c r="O31" i="101"/>
  <c r="H32" i="101"/>
  <c r="K32" i="101" s="1"/>
  <c r="L32" i="101"/>
  <c r="N32" i="101"/>
  <c r="O32" i="101"/>
  <c r="H33" i="101"/>
  <c r="K33" i="101" s="1"/>
  <c r="L33" i="101"/>
  <c r="N33" i="101"/>
  <c r="O33" i="101"/>
  <c r="H34" i="101"/>
  <c r="M34" i="101" s="1"/>
  <c r="L34" i="101"/>
  <c r="N34" i="101"/>
  <c r="O34" i="101"/>
  <c r="H35" i="101"/>
  <c r="K35" i="101" s="1"/>
  <c r="L35" i="101"/>
  <c r="N35" i="101"/>
  <c r="O35" i="101"/>
  <c r="H36" i="101"/>
  <c r="K36" i="101" s="1"/>
  <c r="L36" i="101"/>
  <c r="N36" i="101"/>
  <c r="O36" i="101"/>
  <c r="H37" i="101"/>
  <c r="K37" i="101" s="1"/>
  <c r="L37" i="101"/>
  <c r="N37" i="101"/>
  <c r="O37" i="101"/>
  <c r="H38" i="101"/>
  <c r="M38" i="101" s="1"/>
  <c r="L38" i="101"/>
  <c r="N38" i="101"/>
  <c r="O38" i="101"/>
  <c r="H39" i="101"/>
  <c r="M39" i="101" s="1"/>
  <c r="L39" i="101"/>
  <c r="N39" i="101"/>
  <c r="O39" i="101"/>
  <c r="H40" i="101"/>
  <c r="K40" i="101" s="1"/>
  <c r="L40" i="101"/>
  <c r="N40" i="101"/>
  <c r="O40" i="101"/>
  <c r="H41" i="101"/>
  <c r="K41" i="101" s="1"/>
  <c r="L41" i="101"/>
  <c r="N41" i="101"/>
  <c r="O41" i="101"/>
  <c r="H42" i="101"/>
  <c r="M42" i="101" s="1"/>
  <c r="L42" i="101"/>
  <c r="N42" i="101"/>
  <c r="O42" i="101"/>
  <c r="H43" i="101"/>
  <c r="M43" i="101" s="1"/>
  <c r="L43" i="101"/>
  <c r="N43" i="101"/>
  <c r="O43" i="101"/>
  <c r="H44" i="101"/>
  <c r="K44" i="101" s="1"/>
  <c r="L44" i="101"/>
  <c r="N44" i="101"/>
  <c r="O44" i="101"/>
  <c r="H45" i="101"/>
  <c r="K45" i="101" s="1"/>
  <c r="L45" i="101"/>
  <c r="N45" i="101"/>
  <c r="O45" i="101"/>
  <c r="H46" i="101"/>
  <c r="M46" i="101" s="1"/>
  <c r="L46" i="101"/>
  <c r="N46" i="101"/>
  <c r="O46" i="101"/>
  <c r="H47" i="101"/>
  <c r="M47" i="101" s="1"/>
  <c r="L47" i="101"/>
  <c r="N47" i="101"/>
  <c r="O47" i="101"/>
  <c r="H48" i="101"/>
  <c r="K48" i="101" s="1"/>
  <c r="L48" i="101"/>
  <c r="N48" i="101"/>
  <c r="O48" i="101"/>
  <c r="H49" i="101"/>
  <c r="K49" i="101" s="1"/>
  <c r="L49" i="101"/>
  <c r="N49" i="101"/>
  <c r="O49" i="101"/>
  <c r="H50" i="101"/>
  <c r="M50" i="101" s="1"/>
  <c r="L50" i="101"/>
  <c r="N50" i="101"/>
  <c r="O50" i="101"/>
  <c r="H51" i="101"/>
  <c r="M51" i="101" s="1"/>
  <c r="L51" i="101"/>
  <c r="N51" i="101"/>
  <c r="O51" i="101"/>
  <c r="H52" i="101"/>
  <c r="K52" i="101" s="1"/>
  <c r="L52" i="101"/>
  <c r="N52" i="101"/>
  <c r="O52" i="101"/>
  <c r="H54" i="101"/>
  <c r="M54" i="101" s="1"/>
  <c r="L54" i="101"/>
  <c r="N54" i="101"/>
  <c r="O54" i="101"/>
  <c r="H55" i="101"/>
  <c r="K55" i="101" s="1"/>
  <c r="L55" i="101"/>
  <c r="N55" i="101"/>
  <c r="O55" i="101"/>
  <c r="H56" i="101"/>
  <c r="K56" i="101" s="1"/>
  <c r="L56" i="101"/>
  <c r="N56" i="101"/>
  <c r="O56" i="101"/>
  <c r="H57" i="101"/>
  <c r="K57" i="101" s="1"/>
  <c r="L57" i="101"/>
  <c r="N57" i="101"/>
  <c r="O57" i="101"/>
  <c r="H58" i="101"/>
  <c r="L58" i="101"/>
  <c r="N58" i="101"/>
  <c r="O58" i="101"/>
  <c r="H59" i="101"/>
  <c r="K59" i="101" s="1"/>
  <c r="L59" i="101"/>
  <c r="N59" i="101"/>
  <c r="O59" i="101"/>
  <c r="H60" i="101"/>
  <c r="K60" i="101" s="1"/>
  <c r="L60" i="101"/>
  <c r="N60" i="101"/>
  <c r="O60" i="101"/>
  <c r="H61" i="101"/>
  <c r="K61" i="101" s="1"/>
  <c r="L61" i="101"/>
  <c r="N61" i="101"/>
  <c r="O61" i="101"/>
  <c r="H62" i="101"/>
  <c r="M62" i="101" s="1"/>
  <c r="L62" i="101"/>
  <c r="N62" i="101"/>
  <c r="O62" i="101"/>
  <c r="H63" i="101"/>
  <c r="K63" i="101" s="1"/>
  <c r="L63" i="101"/>
  <c r="N63" i="101"/>
  <c r="O63" i="101"/>
  <c r="H64" i="101"/>
  <c r="K64" i="101" s="1"/>
  <c r="L64" i="101"/>
  <c r="N64" i="101"/>
  <c r="O64" i="101"/>
  <c r="H65" i="101"/>
  <c r="K65" i="101" s="1"/>
  <c r="L65" i="101"/>
  <c r="N65" i="101"/>
  <c r="O65" i="101"/>
  <c r="H66" i="101"/>
  <c r="M66" i="101" s="1"/>
  <c r="L66" i="101"/>
  <c r="N66" i="101"/>
  <c r="O66" i="101"/>
  <c r="H67" i="101"/>
  <c r="K67" i="101" s="1"/>
  <c r="L67" i="101"/>
  <c r="N67" i="101"/>
  <c r="O67" i="101"/>
  <c r="H68" i="101"/>
  <c r="L68" i="101"/>
  <c r="N68" i="101"/>
  <c r="O68" i="101"/>
  <c r="H69" i="101"/>
  <c r="K69" i="101" s="1"/>
  <c r="L69" i="101"/>
  <c r="N69" i="101"/>
  <c r="O69" i="101"/>
  <c r="H70" i="101"/>
  <c r="M70" i="101" s="1"/>
  <c r="L70" i="101"/>
  <c r="N70" i="101"/>
  <c r="O70" i="101"/>
  <c r="H71" i="101"/>
  <c r="K71" i="101" s="1"/>
  <c r="L71" i="101"/>
  <c r="N71" i="101"/>
  <c r="O71" i="101"/>
  <c r="H72" i="101"/>
  <c r="K72" i="101" s="1"/>
  <c r="L72" i="101"/>
  <c r="N72" i="101"/>
  <c r="O72" i="101"/>
  <c r="H73" i="101"/>
  <c r="L73" i="101"/>
  <c r="N73" i="101"/>
  <c r="O73" i="101"/>
  <c r="H74" i="101"/>
  <c r="M74" i="101" s="1"/>
  <c r="L74" i="101"/>
  <c r="N74" i="101"/>
  <c r="O74" i="101"/>
  <c r="H75" i="101"/>
  <c r="K75" i="101" s="1"/>
  <c r="L75" i="101"/>
  <c r="N75" i="101"/>
  <c r="O75" i="101"/>
  <c r="H76" i="101"/>
  <c r="K76" i="101" s="1"/>
  <c r="L76" i="101"/>
  <c r="N76" i="101"/>
  <c r="O76" i="101"/>
  <c r="H77" i="101"/>
  <c r="K77" i="101" s="1"/>
  <c r="L77" i="101"/>
  <c r="N77" i="101"/>
  <c r="O77" i="101"/>
  <c r="H79" i="101"/>
  <c r="K79" i="101" s="1"/>
  <c r="L79" i="101"/>
  <c r="N79" i="101"/>
  <c r="O79" i="101"/>
  <c r="H80" i="101"/>
  <c r="K80" i="101" s="1"/>
  <c r="L80" i="101"/>
  <c r="N80" i="101"/>
  <c r="O80" i="101"/>
  <c r="H81" i="101"/>
  <c r="K81" i="101" s="1"/>
  <c r="L81" i="101"/>
  <c r="N81" i="101"/>
  <c r="O81" i="101"/>
  <c r="H82" i="101"/>
  <c r="M82" i="101" s="1"/>
  <c r="L82" i="101"/>
  <c r="N82" i="101"/>
  <c r="O82" i="101"/>
  <c r="H83" i="101"/>
  <c r="L83" i="101"/>
  <c r="N83" i="101"/>
  <c r="O83" i="101"/>
  <c r="H121" i="101"/>
  <c r="K121" i="101" s="1"/>
  <c r="L121" i="101"/>
  <c r="N121" i="101"/>
  <c r="O121" i="101"/>
  <c r="H123" i="101"/>
  <c r="M123" i="101" s="1"/>
  <c r="L123" i="101"/>
  <c r="N123" i="101"/>
  <c r="O123" i="101"/>
  <c r="H124" i="101"/>
  <c r="M124" i="101" s="1"/>
  <c r="L124" i="101"/>
  <c r="N124" i="101"/>
  <c r="O124" i="101"/>
  <c r="H125" i="101"/>
  <c r="K125" i="101" s="1"/>
  <c r="L125" i="101"/>
  <c r="N125" i="101"/>
  <c r="O125" i="101"/>
  <c r="H126" i="101"/>
  <c r="K126" i="101" s="1"/>
  <c r="L126" i="101"/>
  <c r="N126" i="101"/>
  <c r="O126" i="101"/>
  <c r="H127" i="101"/>
  <c r="M127" i="101" s="1"/>
  <c r="L127" i="101"/>
  <c r="N127" i="101"/>
  <c r="O127" i="101"/>
  <c r="H128" i="101"/>
  <c r="K128" i="101" s="1"/>
  <c r="L128" i="101"/>
  <c r="N128" i="101"/>
  <c r="O128" i="101"/>
  <c r="H130" i="101"/>
  <c r="K130" i="101" s="1"/>
  <c r="L130" i="101"/>
  <c r="N130" i="101"/>
  <c r="O130" i="101"/>
  <c r="H131" i="101"/>
  <c r="M131" i="101" s="1"/>
  <c r="L131" i="101"/>
  <c r="N131" i="101"/>
  <c r="O131" i="101"/>
  <c r="H132" i="101"/>
  <c r="K132" i="101" s="1"/>
  <c r="L132" i="101"/>
  <c r="N132" i="101"/>
  <c r="O132" i="101"/>
  <c r="H133" i="101"/>
  <c r="K133" i="101" s="1"/>
  <c r="L133" i="101"/>
  <c r="N133" i="101"/>
  <c r="O133" i="101"/>
  <c r="H134" i="101"/>
  <c r="K134" i="101" s="1"/>
  <c r="L134" i="101"/>
  <c r="N134" i="101"/>
  <c r="O134" i="101"/>
  <c r="H135" i="101"/>
  <c r="M135" i="101" s="1"/>
  <c r="L135" i="101"/>
  <c r="N135" i="101"/>
  <c r="O135" i="101"/>
  <c r="H136" i="101"/>
  <c r="M136" i="101" s="1"/>
  <c r="L136" i="101"/>
  <c r="N136" i="101"/>
  <c r="O136" i="101"/>
  <c r="H137" i="101"/>
  <c r="K137" i="101" s="1"/>
  <c r="L137" i="101"/>
  <c r="N137" i="101"/>
  <c r="O137" i="101"/>
  <c r="H138" i="101"/>
  <c r="M138" i="101" s="1"/>
  <c r="L138" i="101"/>
  <c r="N138" i="101"/>
  <c r="O138" i="101"/>
  <c r="H139" i="101"/>
  <c r="M139" i="101" s="1"/>
  <c r="L139" i="101"/>
  <c r="N139" i="101"/>
  <c r="O139" i="101"/>
  <c r="H140" i="101"/>
  <c r="M140" i="101" s="1"/>
  <c r="L140" i="101"/>
  <c r="N140" i="101"/>
  <c r="O140" i="101"/>
  <c r="H142" i="101"/>
  <c r="K142" i="101" s="1"/>
  <c r="L142" i="101"/>
  <c r="N142" i="101"/>
  <c r="O142" i="101"/>
  <c r="H143" i="101"/>
  <c r="M143" i="101" s="1"/>
  <c r="L143" i="101"/>
  <c r="N143" i="101"/>
  <c r="O143" i="101"/>
  <c r="H144" i="101"/>
  <c r="K144" i="101" s="1"/>
  <c r="L144" i="101"/>
  <c r="N144" i="101"/>
  <c r="O144" i="101"/>
  <c r="H145" i="101"/>
  <c r="K145" i="101" s="1"/>
  <c r="L145" i="101"/>
  <c r="N145" i="101"/>
  <c r="O145" i="101"/>
  <c r="H146" i="101"/>
  <c r="L146" i="101"/>
  <c r="N146" i="101"/>
  <c r="O146" i="101"/>
  <c r="H147" i="101"/>
  <c r="L147" i="101"/>
  <c r="N147" i="101"/>
  <c r="O147" i="101"/>
  <c r="H148" i="101"/>
  <c r="K148" i="101" s="1"/>
  <c r="L148" i="101"/>
  <c r="N148" i="101"/>
  <c r="O148" i="101"/>
  <c r="H149" i="101"/>
  <c r="K149" i="101" s="1"/>
  <c r="L149" i="101"/>
  <c r="N149" i="101"/>
  <c r="O149" i="101"/>
  <c r="H150" i="101"/>
  <c r="M150" i="101" s="1"/>
  <c r="L150" i="101"/>
  <c r="N150" i="101"/>
  <c r="O150" i="101"/>
  <c r="H254" i="101"/>
  <c r="M254" i="101" s="1"/>
  <c r="L254" i="101"/>
  <c r="N254" i="101"/>
  <c r="O254" i="101"/>
  <c r="H255" i="101"/>
  <c r="K255" i="101" s="1"/>
  <c r="L255" i="101"/>
  <c r="N255" i="101"/>
  <c r="O255" i="101"/>
  <c r="H256" i="101"/>
  <c r="K256" i="101" s="1"/>
  <c r="L256" i="101"/>
  <c r="N256" i="101"/>
  <c r="O256" i="101"/>
  <c r="H257" i="101"/>
  <c r="M257" i="101" s="1"/>
  <c r="L257" i="101"/>
  <c r="N257" i="101"/>
  <c r="O257" i="101"/>
  <c r="H258" i="101"/>
  <c r="M258" i="101" s="1"/>
  <c r="L258" i="101"/>
  <c r="N258" i="101"/>
  <c r="O258" i="101"/>
  <c r="H259" i="101"/>
  <c r="K259" i="101" s="1"/>
  <c r="L259" i="101"/>
  <c r="N259" i="101"/>
  <c r="O259" i="101"/>
  <c r="H260" i="101"/>
  <c r="K260" i="101" s="1"/>
  <c r="L260" i="101"/>
  <c r="N260" i="101"/>
  <c r="O260" i="101"/>
  <c r="H261" i="101"/>
  <c r="K261" i="101" s="1"/>
  <c r="L261" i="101"/>
  <c r="N261" i="101"/>
  <c r="O261" i="101"/>
  <c r="H262" i="101"/>
  <c r="M262" i="101" s="1"/>
  <c r="L262" i="101"/>
  <c r="N262" i="101"/>
  <c r="O262" i="101"/>
  <c r="H263" i="101"/>
  <c r="M263" i="101" s="1"/>
  <c r="L263" i="101"/>
  <c r="N263" i="101"/>
  <c r="O263" i="101"/>
  <c r="H264" i="101"/>
  <c r="K264" i="101" s="1"/>
  <c r="L264" i="101"/>
  <c r="N264" i="101"/>
  <c r="O264" i="101"/>
  <c r="H265" i="101"/>
  <c r="K265" i="101" s="1"/>
  <c r="L265" i="101"/>
  <c r="N265" i="101"/>
  <c r="O265" i="101"/>
  <c r="H266" i="101"/>
  <c r="M266" i="101" s="1"/>
  <c r="L266" i="101"/>
  <c r="N266" i="101"/>
  <c r="O266" i="101"/>
  <c r="H268" i="101"/>
  <c r="K268" i="101" s="1"/>
  <c r="L268" i="101"/>
  <c r="N268" i="101"/>
  <c r="O268" i="101"/>
  <c r="D274" i="101"/>
  <c r="D277" i="101"/>
  <c r="D279" i="101"/>
  <c r="D282" i="101"/>
  <c r="X139" i="101"/>
  <c r="W139" i="101"/>
  <c r="V139" i="101"/>
  <c r="T139" i="101"/>
  <c r="X138" i="101"/>
  <c r="W138" i="101"/>
  <c r="V138" i="101"/>
  <c r="T138" i="101"/>
  <c r="X137" i="101"/>
  <c r="W137" i="101"/>
  <c r="V137" i="101"/>
  <c r="T137" i="101"/>
  <c r="X136" i="101"/>
  <c r="W136" i="101"/>
  <c r="V136" i="101"/>
  <c r="T136" i="101"/>
  <c r="X135" i="101"/>
  <c r="W135" i="101"/>
  <c r="V135" i="101"/>
  <c r="T135" i="101"/>
  <c r="X134" i="101"/>
  <c r="W134" i="101"/>
  <c r="V134" i="101"/>
  <c r="T134" i="101"/>
  <c r="X133" i="101"/>
  <c r="W133" i="101"/>
  <c r="V133" i="101"/>
  <c r="T133" i="101"/>
  <c r="X132" i="101"/>
  <c r="W132" i="101"/>
  <c r="V132" i="101"/>
  <c r="T132" i="101"/>
  <c r="X131" i="101"/>
  <c r="W131" i="101"/>
  <c r="V131" i="101"/>
  <c r="T131" i="101"/>
  <c r="X130" i="101"/>
  <c r="W130" i="101"/>
  <c r="V130" i="101"/>
  <c r="T130" i="101"/>
  <c r="V129" i="101"/>
  <c r="X128" i="101"/>
  <c r="W128" i="101"/>
  <c r="V128" i="101"/>
  <c r="T128" i="101"/>
  <c r="X127" i="101"/>
  <c r="W127" i="101"/>
  <c r="V127" i="101"/>
  <c r="T127" i="101"/>
  <c r="X126" i="101"/>
  <c r="W126" i="101"/>
  <c r="V126" i="101"/>
  <c r="T126" i="101"/>
  <c r="X125" i="101"/>
  <c r="W125" i="101"/>
  <c r="V125" i="101"/>
  <c r="T125" i="101"/>
  <c r="X124" i="101"/>
  <c r="W124" i="101"/>
  <c r="V124" i="101"/>
  <c r="T124" i="101"/>
  <c r="X123" i="101"/>
  <c r="W123" i="101"/>
  <c r="V123" i="101"/>
  <c r="T123" i="101"/>
  <c r="V122" i="101"/>
  <c r="X121" i="101"/>
  <c r="W121" i="101"/>
  <c r="V121" i="101"/>
  <c r="T121" i="101"/>
  <c r="X83" i="101"/>
  <c r="W83" i="101"/>
  <c r="V83" i="101"/>
  <c r="T83" i="101"/>
  <c r="X82" i="101"/>
  <c r="W82" i="101"/>
  <c r="V82" i="101"/>
  <c r="T82" i="101"/>
  <c r="X81" i="101"/>
  <c r="W81" i="101"/>
  <c r="V81" i="101"/>
  <c r="T81" i="101"/>
  <c r="X80" i="101"/>
  <c r="W80" i="101"/>
  <c r="V80" i="101"/>
  <c r="T80" i="101"/>
  <c r="X79" i="101"/>
  <c r="W79" i="101"/>
  <c r="V79" i="101"/>
  <c r="T79" i="101"/>
  <c r="V78" i="101"/>
  <c r="X77" i="101"/>
  <c r="W77" i="101"/>
  <c r="V77" i="101"/>
  <c r="T77" i="101"/>
  <c r="X76" i="101"/>
  <c r="W76" i="101"/>
  <c r="V76" i="101"/>
  <c r="T76" i="101"/>
  <c r="X75" i="101"/>
  <c r="W75" i="101"/>
  <c r="V75" i="101"/>
  <c r="T75" i="101"/>
  <c r="X74" i="101"/>
  <c r="W74" i="101"/>
  <c r="V74" i="101"/>
  <c r="T74" i="101"/>
  <c r="X73" i="101"/>
  <c r="W73" i="101"/>
  <c r="V73" i="101"/>
  <c r="T73" i="101"/>
  <c r="X72" i="101"/>
  <c r="W72" i="101"/>
  <c r="V72" i="101"/>
  <c r="T72" i="101"/>
  <c r="X71" i="101"/>
  <c r="W71" i="101"/>
  <c r="V71" i="101"/>
  <c r="T71" i="101"/>
  <c r="X70" i="101"/>
  <c r="W70" i="101"/>
  <c r="V70" i="101"/>
  <c r="T70" i="101"/>
  <c r="X268" i="101"/>
  <c r="W268" i="101"/>
  <c r="V268" i="101"/>
  <c r="T268" i="101"/>
  <c r="X266" i="101"/>
  <c r="W266" i="101"/>
  <c r="V266" i="101"/>
  <c r="T266" i="101"/>
  <c r="X265" i="101"/>
  <c r="W265" i="101"/>
  <c r="V265" i="101"/>
  <c r="T265" i="101"/>
  <c r="X264" i="101"/>
  <c r="W264" i="101"/>
  <c r="V264" i="101"/>
  <c r="T264" i="101"/>
  <c r="X263" i="101"/>
  <c r="W263" i="101"/>
  <c r="V263" i="101"/>
  <c r="T263" i="101"/>
  <c r="X262" i="101"/>
  <c r="W262" i="101"/>
  <c r="V262" i="101"/>
  <c r="T262" i="101"/>
  <c r="X261" i="101"/>
  <c r="W261" i="101"/>
  <c r="V261" i="101"/>
  <c r="T261" i="101"/>
  <c r="X260" i="101"/>
  <c r="W260" i="101"/>
  <c r="V260" i="101"/>
  <c r="T260" i="101"/>
  <c r="X259" i="101"/>
  <c r="W259" i="101"/>
  <c r="V259" i="101"/>
  <c r="T259" i="101"/>
  <c r="X258" i="101"/>
  <c r="W258" i="101"/>
  <c r="V258" i="101"/>
  <c r="T258" i="101"/>
  <c r="X257" i="101"/>
  <c r="W257" i="101"/>
  <c r="V257" i="101"/>
  <c r="T257" i="101"/>
  <c r="X256" i="101"/>
  <c r="W256" i="101"/>
  <c r="V256" i="101"/>
  <c r="T256" i="101"/>
  <c r="X255" i="101"/>
  <c r="W255" i="101"/>
  <c r="V255" i="101"/>
  <c r="T255" i="101"/>
  <c r="X254" i="101"/>
  <c r="W254" i="101"/>
  <c r="V254" i="101"/>
  <c r="T254" i="101"/>
  <c r="X150" i="101"/>
  <c r="W150" i="101"/>
  <c r="V150" i="101"/>
  <c r="T150" i="101"/>
  <c r="X149" i="101"/>
  <c r="W149" i="101"/>
  <c r="V149" i="101"/>
  <c r="X148" i="101"/>
  <c r="W148" i="101"/>
  <c r="V148" i="101"/>
  <c r="T148" i="101"/>
  <c r="X147" i="101"/>
  <c r="W147" i="101"/>
  <c r="V147" i="101"/>
  <c r="T147" i="101"/>
  <c r="X146" i="101"/>
  <c r="W146" i="101"/>
  <c r="V146" i="101"/>
  <c r="X145" i="101"/>
  <c r="W145" i="101"/>
  <c r="V145" i="101"/>
  <c r="T145" i="101"/>
  <c r="X144" i="101"/>
  <c r="W144" i="101"/>
  <c r="V144" i="101"/>
  <c r="T144" i="101"/>
  <c r="X143" i="101"/>
  <c r="W143" i="101"/>
  <c r="V143" i="101"/>
  <c r="T143" i="101"/>
  <c r="X142" i="101"/>
  <c r="W142" i="101"/>
  <c r="V142" i="101"/>
  <c r="V141" i="101"/>
  <c r="T141" i="101"/>
  <c r="X140" i="101"/>
  <c r="W140" i="101"/>
  <c r="V140" i="101"/>
  <c r="T140" i="101"/>
  <c r="X69" i="101"/>
  <c r="W69" i="101"/>
  <c r="V69" i="101"/>
  <c r="T69" i="101"/>
  <c r="X68" i="101"/>
  <c r="W68" i="101"/>
  <c r="V68" i="101"/>
  <c r="T68" i="101"/>
  <c r="X67" i="101"/>
  <c r="W67" i="101"/>
  <c r="V67" i="101"/>
  <c r="T67" i="101"/>
  <c r="X66" i="101"/>
  <c r="W66" i="101"/>
  <c r="V66" i="101"/>
  <c r="T66" i="101"/>
  <c r="X65" i="101"/>
  <c r="W65" i="101"/>
  <c r="V65" i="101"/>
  <c r="T65" i="101"/>
  <c r="X64" i="101"/>
  <c r="W64" i="101"/>
  <c r="V64" i="101"/>
  <c r="T64" i="101"/>
  <c r="X63" i="101"/>
  <c r="W63" i="101"/>
  <c r="V63" i="101"/>
  <c r="T63" i="101"/>
  <c r="X62" i="101"/>
  <c r="W62" i="101"/>
  <c r="V62" i="101"/>
  <c r="T62" i="101"/>
  <c r="X61" i="101"/>
  <c r="W61" i="101"/>
  <c r="V61" i="101"/>
  <c r="T61" i="101"/>
  <c r="X60" i="101"/>
  <c r="W60" i="101"/>
  <c r="V60" i="101"/>
  <c r="T60" i="101"/>
  <c r="X59" i="101"/>
  <c r="W59" i="101"/>
  <c r="V59" i="101"/>
  <c r="T59" i="101"/>
  <c r="X58" i="101"/>
  <c r="W58" i="101"/>
  <c r="V58" i="101"/>
  <c r="T58" i="101"/>
  <c r="X57" i="101"/>
  <c r="W57" i="101"/>
  <c r="V57" i="101"/>
  <c r="T57" i="101"/>
  <c r="X56" i="101"/>
  <c r="W56" i="101"/>
  <c r="V56" i="101"/>
  <c r="T56" i="101"/>
  <c r="X55" i="101"/>
  <c r="W55" i="101"/>
  <c r="V55" i="101"/>
  <c r="T55" i="101"/>
  <c r="X54" i="101"/>
  <c r="W54" i="101"/>
  <c r="V54" i="101"/>
  <c r="T54" i="101"/>
  <c r="V53" i="101"/>
  <c r="X52" i="101"/>
  <c r="W52" i="101"/>
  <c r="V52" i="101"/>
  <c r="T52" i="101"/>
  <c r="X51" i="101"/>
  <c r="W51" i="101"/>
  <c r="V51" i="101"/>
  <c r="T51" i="101"/>
  <c r="X50" i="101"/>
  <c r="W50" i="101"/>
  <c r="V50" i="101"/>
  <c r="T50" i="101"/>
  <c r="X49" i="101"/>
  <c r="W49" i="101"/>
  <c r="V49" i="101"/>
  <c r="T49" i="101"/>
  <c r="X48" i="101"/>
  <c r="W48" i="101"/>
  <c r="V48" i="101"/>
  <c r="T48" i="101"/>
  <c r="X47" i="101"/>
  <c r="W47" i="101"/>
  <c r="V47" i="101"/>
  <c r="T47" i="101"/>
  <c r="X46" i="101"/>
  <c r="W46" i="101"/>
  <c r="V46" i="101"/>
  <c r="T46" i="101"/>
  <c r="X45" i="101"/>
  <c r="W45" i="101"/>
  <c r="V45" i="101"/>
  <c r="T45" i="101"/>
  <c r="X44" i="101"/>
  <c r="W44" i="101"/>
  <c r="V44" i="101"/>
  <c r="T44" i="101"/>
  <c r="X43" i="101"/>
  <c r="W43" i="101"/>
  <c r="V43" i="101"/>
  <c r="T43" i="101"/>
  <c r="X42" i="101"/>
  <c r="W42" i="101"/>
  <c r="V42" i="101"/>
  <c r="T42" i="101"/>
  <c r="X41" i="101"/>
  <c r="W41" i="101"/>
  <c r="V41" i="101"/>
  <c r="T41" i="101"/>
  <c r="X40" i="101"/>
  <c r="W40" i="101"/>
  <c r="V40" i="101"/>
  <c r="T40" i="101"/>
  <c r="X39" i="101"/>
  <c r="W39" i="101"/>
  <c r="V39" i="101"/>
  <c r="T39" i="101"/>
  <c r="X38" i="101"/>
  <c r="W38" i="101"/>
  <c r="V38" i="101"/>
  <c r="T38" i="101"/>
  <c r="M22" i="109" l="1"/>
  <c r="P29" i="107"/>
  <c r="K19" i="108"/>
  <c r="P23" i="110"/>
  <c r="K29" i="112"/>
  <c r="M80" i="112"/>
  <c r="M210" i="101"/>
  <c r="P210" i="101" s="1"/>
  <c r="M61" i="103"/>
  <c r="P61" i="103" s="1"/>
  <c r="M19" i="107"/>
  <c r="M23" i="107"/>
  <c r="P23" i="107" s="1"/>
  <c r="M27" i="107"/>
  <c r="L35" i="107"/>
  <c r="I21" i="90" s="1"/>
  <c r="K31" i="107"/>
  <c r="M16" i="107"/>
  <c r="P16" i="107" s="1"/>
  <c r="M25" i="107"/>
  <c r="P31" i="107"/>
  <c r="K62" i="108"/>
  <c r="M59" i="108"/>
  <c r="P59" i="108" s="1"/>
  <c r="M19" i="110"/>
  <c r="K22" i="110"/>
  <c r="K18" i="110"/>
  <c r="M40" i="110"/>
  <c r="P40" i="110" s="1"/>
  <c r="K42" i="110"/>
  <c r="M32" i="111"/>
  <c r="P32" i="111" s="1"/>
  <c r="K45" i="112"/>
  <c r="M41" i="112"/>
  <c r="P41" i="112" s="1"/>
  <c r="M57" i="112"/>
  <c r="P57" i="112" s="1"/>
  <c r="M25" i="112"/>
  <c r="P25" i="112" s="1"/>
  <c r="M71" i="112"/>
  <c r="P71" i="112" s="1"/>
  <c r="M73" i="115"/>
  <c r="P73" i="115" s="1"/>
  <c r="P42" i="115"/>
  <c r="P49" i="115"/>
  <c r="P75" i="115"/>
  <c r="M46" i="115"/>
  <c r="P46" i="115" s="1"/>
  <c r="M20" i="115"/>
  <c r="P20" i="115" s="1"/>
  <c r="K59" i="115"/>
  <c r="M23" i="115"/>
  <c r="P23" i="115" s="1"/>
  <c r="M64" i="115"/>
  <c r="P64" i="115" s="1"/>
  <c r="K72" i="115"/>
  <c r="K42" i="115"/>
  <c r="K49" i="115"/>
  <c r="H17" i="106"/>
  <c r="M21" i="114"/>
  <c r="P21" i="114" s="1"/>
  <c r="M35" i="113"/>
  <c r="M19" i="113"/>
  <c r="M52" i="113"/>
  <c r="P52" i="113" s="1"/>
  <c r="M62" i="113"/>
  <c r="P62" i="113" s="1"/>
  <c r="M27" i="113"/>
  <c r="P27" i="113" s="1"/>
  <c r="M93" i="111"/>
  <c r="P93" i="111" s="1"/>
  <c r="M126" i="111"/>
  <c r="P126" i="111" s="1"/>
  <c r="M81" i="111"/>
  <c r="P81" i="111" s="1"/>
  <c r="M106" i="111"/>
  <c r="P106" i="111" s="1"/>
  <c r="M107" i="111"/>
  <c r="P107" i="111" s="1"/>
  <c r="M83" i="111"/>
  <c r="P83" i="111" s="1"/>
  <c r="M27" i="111"/>
  <c r="P27" i="111" s="1"/>
  <c r="P28" i="109"/>
  <c r="M26" i="109"/>
  <c r="M34" i="109"/>
  <c r="P34" i="109" s="1"/>
  <c r="K35" i="108"/>
  <c r="M36" i="108"/>
  <c r="P36" i="108" s="1"/>
  <c r="M41" i="103"/>
  <c r="P41" i="103" s="1"/>
  <c r="M44" i="103"/>
  <c r="P44" i="103" s="1"/>
  <c r="M57" i="103"/>
  <c r="P57" i="103" s="1"/>
  <c r="K263" i="101"/>
  <c r="M41" i="101"/>
  <c r="P41" i="101" s="1"/>
  <c r="M33" i="115"/>
  <c r="P33" i="115" s="1"/>
  <c r="K37" i="115"/>
  <c r="M40" i="115"/>
  <c r="P40" i="115" s="1"/>
  <c r="K56" i="115"/>
  <c r="P68" i="115"/>
  <c r="M77" i="115"/>
  <c r="P77" i="115" s="1"/>
  <c r="M24" i="115"/>
  <c r="M67" i="115"/>
  <c r="P67" i="115" s="1"/>
  <c r="M19" i="115"/>
  <c r="P19" i="115" s="1"/>
  <c r="P21" i="115"/>
  <c r="M27" i="115"/>
  <c r="P27" i="115" s="1"/>
  <c r="P44" i="115"/>
  <c r="P45" i="115"/>
  <c r="K63" i="115"/>
  <c r="P76" i="115"/>
  <c r="K22" i="115"/>
  <c r="K26" i="115"/>
  <c r="M30" i="115"/>
  <c r="P30" i="115" s="1"/>
  <c r="M34" i="115"/>
  <c r="P34" i="115" s="1"/>
  <c r="P36" i="115"/>
  <c r="M43" i="115"/>
  <c r="P43" i="115" s="1"/>
  <c r="K45" i="115"/>
  <c r="K48" i="115"/>
  <c r="M53" i="115"/>
  <c r="P56" i="115"/>
  <c r="P58" i="115"/>
  <c r="P59" i="115"/>
  <c r="M60" i="115"/>
  <c r="P60" i="115" s="1"/>
  <c r="M65" i="115"/>
  <c r="P65" i="115" s="1"/>
  <c r="M69" i="115"/>
  <c r="P69" i="115" s="1"/>
  <c r="P71" i="115"/>
  <c r="P72" i="115"/>
  <c r="M74" i="115"/>
  <c r="P74" i="115" s="1"/>
  <c r="K76" i="115"/>
  <c r="M28" i="115"/>
  <c r="P28" i="115" s="1"/>
  <c r="M35" i="115"/>
  <c r="P35" i="115" s="1"/>
  <c r="M38" i="115"/>
  <c r="P38" i="115" s="1"/>
  <c r="M50" i="115"/>
  <c r="P50" i="115" s="1"/>
  <c r="M54" i="115"/>
  <c r="P54" i="115" s="1"/>
  <c r="M57" i="115"/>
  <c r="P57" i="115" s="1"/>
  <c r="M61" i="115"/>
  <c r="P61" i="115" s="1"/>
  <c r="M66" i="115"/>
  <c r="P66" i="115" s="1"/>
  <c r="M70" i="115"/>
  <c r="P70" i="115" s="1"/>
  <c r="P53" i="115"/>
  <c r="K68" i="115"/>
  <c r="P48" i="115"/>
  <c r="P63" i="115"/>
  <c r="P24" i="115"/>
  <c r="P26" i="115"/>
  <c r="P29" i="115"/>
  <c r="P51" i="115"/>
  <c r="P22" i="115"/>
  <c r="P25" i="115"/>
  <c r="P37" i="115"/>
  <c r="P39" i="115"/>
  <c r="P47" i="115"/>
  <c r="P17" i="115"/>
  <c r="P32" i="115"/>
  <c r="P55" i="115"/>
  <c r="K71" i="115"/>
  <c r="K75" i="115"/>
  <c r="K44" i="115"/>
  <c r="K47" i="115"/>
  <c r="K51" i="115"/>
  <c r="K55" i="115"/>
  <c r="K58" i="115"/>
  <c r="L78" i="115"/>
  <c r="I18" i="106" s="1"/>
  <c r="N78" i="115"/>
  <c r="G18" i="106" s="1"/>
  <c r="P17" i="114"/>
  <c r="K17" i="114"/>
  <c r="K19" i="114"/>
  <c r="I17" i="106"/>
  <c r="P19" i="114"/>
  <c r="G17" i="106"/>
  <c r="P18" i="114"/>
  <c r="P22" i="114"/>
  <c r="K17" i="115"/>
  <c r="K21" i="115"/>
  <c r="K29" i="115"/>
  <c r="K32" i="115"/>
  <c r="K36" i="115"/>
  <c r="K39" i="115"/>
  <c r="O78" i="115"/>
  <c r="H18" i="106" s="1"/>
  <c r="K25" i="115"/>
  <c r="K18" i="114"/>
  <c r="M20" i="114"/>
  <c r="P20" i="114" s="1"/>
  <c r="K22" i="114"/>
  <c r="M23" i="114"/>
  <c r="P23" i="114" s="1"/>
  <c r="K31" i="113"/>
  <c r="K43" i="113"/>
  <c r="K46" i="113"/>
  <c r="P47" i="113"/>
  <c r="K54" i="113"/>
  <c r="P55" i="113"/>
  <c r="M63" i="113"/>
  <c r="P63" i="113" s="1"/>
  <c r="M70" i="113"/>
  <c r="P70" i="113" s="1"/>
  <c r="M23" i="113"/>
  <c r="P23" i="113" s="1"/>
  <c r="P43" i="113"/>
  <c r="M58" i="113"/>
  <c r="P58" i="113" s="1"/>
  <c r="M66" i="113"/>
  <c r="P66" i="113" s="1"/>
  <c r="M48" i="113"/>
  <c r="P48" i="113" s="1"/>
  <c r="K50" i="113"/>
  <c r="M56" i="113"/>
  <c r="P56" i="113" s="1"/>
  <c r="P51" i="113"/>
  <c r="P22" i="113"/>
  <c r="K47" i="113"/>
  <c r="K51" i="113"/>
  <c r="M20" i="113"/>
  <c r="P20" i="113" s="1"/>
  <c r="M24" i="113"/>
  <c r="P30" i="113"/>
  <c r="P37" i="113"/>
  <c r="P38" i="113"/>
  <c r="P59" i="113"/>
  <c r="M60" i="113"/>
  <c r="P60" i="113" s="1"/>
  <c r="M64" i="113"/>
  <c r="P64" i="113" s="1"/>
  <c r="P21" i="113"/>
  <c r="K55" i="113"/>
  <c r="P61" i="113"/>
  <c r="K18" i="113"/>
  <c r="P19" i="113"/>
  <c r="K22" i="113"/>
  <c r="K26" i="113"/>
  <c r="P31" i="113"/>
  <c r="M28" i="113"/>
  <c r="P28" i="113" s="1"/>
  <c r="K30" i="113"/>
  <c r="M32" i="113"/>
  <c r="P32" i="113" s="1"/>
  <c r="K34" i="113"/>
  <c r="P35" i="113"/>
  <c r="M36" i="113"/>
  <c r="P36" i="113" s="1"/>
  <c r="K38" i="113"/>
  <c r="M40" i="113"/>
  <c r="P40" i="113" s="1"/>
  <c r="K42" i="113"/>
  <c r="P46" i="113"/>
  <c r="P53" i="113"/>
  <c r="P54" i="113"/>
  <c r="P25" i="113"/>
  <c r="P26" i="113"/>
  <c r="P41" i="113"/>
  <c r="P42" i="113"/>
  <c r="P65" i="113"/>
  <c r="P29" i="113"/>
  <c r="P45" i="113"/>
  <c r="P69" i="113"/>
  <c r="P18" i="113"/>
  <c r="P33" i="113"/>
  <c r="P34" i="113"/>
  <c r="P44" i="113"/>
  <c r="P49" i="113"/>
  <c r="P50" i="113"/>
  <c r="P57" i="113"/>
  <c r="L71" i="113"/>
  <c r="I27" i="90" s="1"/>
  <c r="K57" i="113"/>
  <c r="K61" i="113"/>
  <c r="K65" i="113"/>
  <c r="K69" i="113"/>
  <c r="N71" i="113"/>
  <c r="G27" i="90" s="1"/>
  <c r="O71" i="113"/>
  <c r="H27" i="90" s="1"/>
  <c r="K53" i="112"/>
  <c r="M49" i="112"/>
  <c r="P49" i="112" s="1"/>
  <c r="K37" i="112"/>
  <c r="M33" i="112"/>
  <c r="P33" i="112" s="1"/>
  <c r="K20" i="112"/>
  <c r="M63" i="112"/>
  <c r="P63" i="112" s="1"/>
  <c r="K65" i="112"/>
  <c r="P66" i="112"/>
  <c r="K61" i="112"/>
  <c r="M67" i="112"/>
  <c r="P67" i="112" s="1"/>
  <c r="K69" i="112"/>
  <c r="P70" i="112"/>
  <c r="M81" i="112"/>
  <c r="P81" i="112" s="1"/>
  <c r="P65" i="112"/>
  <c r="K56" i="112"/>
  <c r="K52" i="112"/>
  <c r="K48" i="112"/>
  <c r="K44" i="112"/>
  <c r="K40" i="112"/>
  <c r="K36" i="112"/>
  <c r="K32" i="112"/>
  <c r="K28" i="112"/>
  <c r="K24" i="112"/>
  <c r="K19" i="112"/>
  <c r="P80" i="112"/>
  <c r="P59" i="112"/>
  <c r="P55" i="112"/>
  <c r="P51" i="112"/>
  <c r="P39" i="112"/>
  <c r="P31" i="112"/>
  <c r="P27" i="112"/>
  <c r="P23" i="112"/>
  <c r="P18" i="112"/>
  <c r="P62" i="112"/>
  <c r="K62" i="112"/>
  <c r="K66" i="112"/>
  <c r="K70" i="112"/>
  <c r="K59" i="112"/>
  <c r="K55" i="112"/>
  <c r="K51" i="112"/>
  <c r="K47" i="112"/>
  <c r="K43" i="112"/>
  <c r="K39" i="112"/>
  <c r="K35" i="112"/>
  <c r="K31" i="112"/>
  <c r="K27" i="112"/>
  <c r="K23" i="112"/>
  <c r="K18" i="112"/>
  <c r="P64" i="112"/>
  <c r="P47" i="112"/>
  <c r="P35" i="112"/>
  <c r="P68" i="112"/>
  <c r="P69" i="112"/>
  <c r="P43" i="112"/>
  <c r="P56" i="112"/>
  <c r="P53" i="112"/>
  <c r="P52" i="112"/>
  <c r="P48" i="112"/>
  <c r="P45" i="112"/>
  <c r="P44" i="112"/>
  <c r="P40" i="112"/>
  <c r="P37" i="112"/>
  <c r="P36" i="112"/>
  <c r="P32" i="112"/>
  <c r="P29" i="112"/>
  <c r="P28" i="112"/>
  <c r="P24" i="112"/>
  <c r="P20" i="112"/>
  <c r="P19" i="112"/>
  <c r="P60" i="112"/>
  <c r="P61" i="112"/>
  <c r="P82" i="112"/>
  <c r="O83" i="112"/>
  <c r="H26" i="90" s="1"/>
  <c r="K60" i="112"/>
  <c r="K64" i="112"/>
  <c r="K68" i="112"/>
  <c r="K82" i="112"/>
  <c r="L83" i="112"/>
  <c r="I26" i="90" s="1"/>
  <c r="N83" i="112"/>
  <c r="G26" i="90" s="1"/>
  <c r="M58" i="112"/>
  <c r="P58" i="112" s="1"/>
  <c r="M54" i="112"/>
  <c r="P54" i="112" s="1"/>
  <c r="M50" i="112"/>
  <c r="P50" i="112" s="1"/>
  <c r="M46" i="112"/>
  <c r="P46" i="112" s="1"/>
  <c r="M17" i="112"/>
  <c r="M42" i="112"/>
  <c r="P42" i="112" s="1"/>
  <c r="M34" i="112"/>
  <c r="P34" i="112" s="1"/>
  <c r="M30" i="112"/>
  <c r="P30" i="112" s="1"/>
  <c r="M26" i="112"/>
  <c r="P26" i="112" s="1"/>
  <c r="M22" i="112"/>
  <c r="P22" i="112" s="1"/>
  <c r="K21" i="113"/>
  <c r="K25" i="113"/>
  <c r="K29" i="113"/>
  <c r="K33" i="113"/>
  <c r="K37" i="113"/>
  <c r="K41" i="113"/>
  <c r="K45" i="113"/>
  <c r="K49" i="113"/>
  <c r="K53" i="113"/>
  <c r="M43" i="111"/>
  <c r="P43" i="111" s="1"/>
  <c r="M134" i="111"/>
  <c r="P134" i="111" s="1"/>
  <c r="M87" i="111"/>
  <c r="P87" i="111" s="1"/>
  <c r="K89" i="111"/>
  <c r="M97" i="111"/>
  <c r="P97" i="111" s="1"/>
  <c r="M55" i="111"/>
  <c r="P55" i="111" s="1"/>
  <c r="M146" i="111"/>
  <c r="P146" i="111" s="1"/>
  <c r="M69" i="111"/>
  <c r="P69" i="111" s="1"/>
  <c r="M99" i="111"/>
  <c r="P99" i="111" s="1"/>
  <c r="K18" i="111"/>
  <c r="M46" i="111"/>
  <c r="P46" i="111" s="1"/>
  <c r="M110" i="111"/>
  <c r="P110" i="111" s="1"/>
  <c r="M135" i="111"/>
  <c r="P135" i="111" s="1"/>
  <c r="M65" i="111"/>
  <c r="P65" i="111" s="1"/>
  <c r="M73" i="111"/>
  <c r="P73" i="111" s="1"/>
  <c r="M95" i="111"/>
  <c r="P95" i="111" s="1"/>
  <c r="M102" i="111"/>
  <c r="P102" i="111" s="1"/>
  <c r="P89" i="111"/>
  <c r="K34" i="111"/>
  <c r="M26" i="111"/>
  <c r="M42" i="111"/>
  <c r="P42" i="111" s="1"/>
  <c r="M48" i="111"/>
  <c r="P48" i="111" s="1"/>
  <c r="M123" i="111"/>
  <c r="P123" i="111" s="1"/>
  <c r="M142" i="111"/>
  <c r="P142" i="111" s="1"/>
  <c r="M66" i="111"/>
  <c r="P66" i="111" s="1"/>
  <c r="M77" i="111"/>
  <c r="P77" i="111" s="1"/>
  <c r="M91" i="111"/>
  <c r="P91" i="111" s="1"/>
  <c r="M103" i="111"/>
  <c r="P103" i="111" s="1"/>
  <c r="K50" i="111"/>
  <c r="K58" i="111"/>
  <c r="K30" i="111"/>
  <c r="K137" i="111"/>
  <c r="P138" i="111"/>
  <c r="K101" i="111"/>
  <c r="K105" i="111"/>
  <c r="P105" i="111"/>
  <c r="M20" i="111"/>
  <c r="P20" i="111" s="1"/>
  <c r="M36" i="111"/>
  <c r="P36" i="111" s="1"/>
  <c r="M196" i="111"/>
  <c r="P196" i="111" s="1"/>
  <c r="M119" i="111"/>
  <c r="P119" i="111" s="1"/>
  <c r="K121" i="111"/>
  <c r="P122" i="111"/>
  <c r="M130" i="111"/>
  <c r="P130" i="111" s="1"/>
  <c r="M70" i="111"/>
  <c r="P70" i="111" s="1"/>
  <c r="M74" i="111"/>
  <c r="P74" i="111" s="1"/>
  <c r="P76" i="111"/>
  <c r="M78" i="111"/>
  <c r="P78" i="111" s="1"/>
  <c r="M82" i="111"/>
  <c r="P82" i="111" s="1"/>
  <c r="M23" i="111"/>
  <c r="P23" i="111" s="1"/>
  <c r="M39" i="111"/>
  <c r="P39" i="111" s="1"/>
  <c r="M52" i="111"/>
  <c r="P52" i="111" s="1"/>
  <c r="M63" i="111"/>
  <c r="P63" i="111" s="1"/>
  <c r="M139" i="111"/>
  <c r="P139" i="111" s="1"/>
  <c r="M67" i="111"/>
  <c r="P67" i="111" s="1"/>
  <c r="M71" i="111"/>
  <c r="P71" i="111" s="1"/>
  <c r="M75" i="111"/>
  <c r="P75" i="111" s="1"/>
  <c r="M79" i="111"/>
  <c r="P79" i="111" s="1"/>
  <c r="M86" i="111"/>
  <c r="P86" i="111" s="1"/>
  <c r="P92" i="111"/>
  <c r="M94" i="111"/>
  <c r="P94" i="111" s="1"/>
  <c r="M98" i="111"/>
  <c r="P98" i="111" s="1"/>
  <c r="P21" i="111"/>
  <c r="P124" i="111"/>
  <c r="P141" i="111"/>
  <c r="P64" i="111"/>
  <c r="P80" i="111"/>
  <c r="P96" i="111"/>
  <c r="P53" i="111"/>
  <c r="P114" i="111"/>
  <c r="P84" i="111"/>
  <c r="P100" i="111"/>
  <c r="P72" i="111"/>
  <c r="P88" i="111"/>
  <c r="P101" i="111"/>
  <c r="P104" i="111"/>
  <c r="P61" i="111"/>
  <c r="K114" i="111"/>
  <c r="K122" i="111"/>
  <c r="P129" i="111"/>
  <c r="K138" i="111"/>
  <c r="K141" i="111"/>
  <c r="P144" i="111"/>
  <c r="P145" i="111"/>
  <c r="K64" i="111"/>
  <c r="K72" i="111"/>
  <c r="K76" i="111"/>
  <c r="K80" i="111"/>
  <c r="K84" i="111"/>
  <c r="K88" i="111"/>
  <c r="K92" i="111"/>
  <c r="K96" i="111"/>
  <c r="K100" i="111"/>
  <c r="K104" i="111"/>
  <c r="M59" i="111"/>
  <c r="P59" i="111" s="1"/>
  <c r="K61" i="111"/>
  <c r="P62" i="111"/>
  <c r="P169" i="111"/>
  <c r="P116" i="111"/>
  <c r="P117" i="111"/>
  <c r="M127" i="111"/>
  <c r="P127" i="111" s="1"/>
  <c r="K129" i="111"/>
  <c r="P132" i="111"/>
  <c r="P133" i="111"/>
  <c r="M143" i="111"/>
  <c r="P143" i="111" s="1"/>
  <c r="K145" i="111"/>
  <c r="P58" i="111"/>
  <c r="P108" i="111"/>
  <c r="P109" i="111"/>
  <c r="M167" i="111"/>
  <c r="P167" i="111" s="1"/>
  <c r="K169" i="111"/>
  <c r="P170" i="111"/>
  <c r="K117" i="111"/>
  <c r="P120" i="111"/>
  <c r="P121" i="111"/>
  <c r="M131" i="111"/>
  <c r="P131" i="111" s="1"/>
  <c r="K133" i="111"/>
  <c r="P136" i="111"/>
  <c r="P137" i="111"/>
  <c r="M147" i="111"/>
  <c r="P147" i="111" s="1"/>
  <c r="N197" i="111"/>
  <c r="G25" i="90" s="1"/>
  <c r="K22" i="111"/>
  <c r="P22" i="111"/>
  <c r="P25" i="111"/>
  <c r="K38" i="111"/>
  <c r="P38" i="111"/>
  <c r="P41" i="111"/>
  <c r="K54" i="111"/>
  <c r="P54" i="111"/>
  <c r="P57" i="111"/>
  <c r="K62" i="111"/>
  <c r="K109" i="111"/>
  <c r="P112" i="111"/>
  <c r="P113" i="111"/>
  <c r="K170" i="111"/>
  <c r="K116" i="111"/>
  <c r="K120" i="111"/>
  <c r="K124" i="111"/>
  <c r="K132" i="111"/>
  <c r="K136" i="111"/>
  <c r="K144" i="111"/>
  <c r="P18" i="111"/>
  <c r="M24" i="111"/>
  <c r="P24" i="111" s="1"/>
  <c r="P26" i="111"/>
  <c r="P29" i="111"/>
  <c r="M31" i="111"/>
  <c r="P31" i="111" s="1"/>
  <c r="M40" i="111"/>
  <c r="P40" i="111" s="1"/>
  <c r="P45" i="111"/>
  <c r="M56" i="111"/>
  <c r="P56" i="111" s="1"/>
  <c r="M111" i="111"/>
  <c r="P111" i="111" s="1"/>
  <c r="K113" i="111"/>
  <c r="P34" i="111"/>
  <c r="P50" i="111"/>
  <c r="P17" i="111"/>
  <c r="M19" i="111"/>
  <c r="P19" i="111" s="1"/>
  <c r="M28" i="111"/>
  <c r="P28" i="111" s="1"/>
  <c r="P30" i="111"/>
  <c r="P33" i="111"/>
  <c r="M35" i="111"/>
  <c r="P35" i="111" s="1"/>
  <c r="P49" i="111"/>
  <c r="M51" i="111"/>
  <c r="P51" i="111" s="1"/>
  <c r="M115" i="111"/>
  <c r="P115" i="111" s="1"/>
  <c r="P168" i="111"/>
  <c r="O197" i="111"/>
  <c r="H25" i="90" s="1"/>
  <c r="K108" i="111"/>
  <c r="K112" i="111"/>
  <c r="K168" i="111"/>
  <c r="L197" i="111"/>
  <c r="I25" i="90" s="1"/>
  <c r="L46" i="110"/>
  <c r="I24" i="90" s="1"/>
  <c r="P17" i="110"/>
  <c r="P19" i="110"/>
  <c r="M26" i="110"/>
  <c r="P26" i="110" s="1"/>
  <c r="M30" i="110"/>
  <c r="M34" i="110"/>
  <c r="P34" i="110" s="1"/>
  <c r="M38" i="110"/>
  <c r="M16" i="110"/>
  <c r="P16" i="110" s="1"/>
  <c r="M20" i="110"/>
  <c r="P20" i="110" s="1"/>
  <c r="M27" i="110"/>
  <c r="P27" i="110" s="1"/>
  <c r="M31" i="110"/>
  <c r="P31" i="110" s="1"/>
  <c r="P33" i="110"/>
  <c r="M35" i="110"/>
  <c r="P35" i="110" s="1"/>
  <c r="M39" i="110"/>
  <c r="P39" i="110" s="1"/>
  <c r="M24" i="110"/>
  <c r="P24" i="110" s="1"/>
  <c r="M28" i="110"/>
  <c r="P28" i="110" s="1"/>
  <c r="P30" i="110"/>
  <c r="M32" i="110"/>
  <c r="P32" i="110" s="1"/>
  <c r="M36" i="110"/>
  <c r="P36" i="110" s="1"/>
  <c r="M43" i="110"/>
  <c r="P43" i="110" s="1"/>
  <c r="P18" i="110"/>
  <c r="P21" i="110"/>
  <c r="P37" i="110"/>
  <c r="N46" i="110"/>
  <c r="G24" i="90" s="1"/>
  <c r="P22" i="110"/>
  <c r="P25" i="110"/>
  <c r="P38" i="110"/>
  <c r="P41" i="110"/>
  <c r="O46" i="110"/>
  <c r="H24" i="90" s="1"/>
  <c r="P29" i="110"/>
  <c r="P42" i="110"/>
  <c r="P45" i="110"/>
  <c r="K17" i="111"/>
  <c r="K21" i="111"/>
  <c r="K25" i="111"/>
  <c r="K29" i="111"/>
  <c r="K33" i="111"/>
  <c r="K41" i="111"/>
  <c r="K45" i="111"/>
  <c r="K49" i="111"/>
  <c r="K53" i="111"/>
  <c r="K57" i="111"/>
  <c r="M18" i="109"/>
  <c r="P32" i="109"/>
  <c r="P20" i="109"/>
  <c r="P36" i="109"/>
  <c r="N38" i="109"/>
  <c r="G23" i="90" s="1"/>
  <c r="P24" i="109"/>
  <c r="K20" i="109"/>
  <c r="K24" i="109"/>
  <c r="K28" i="109"/>
  <c r="K32" i="109"/>
  <c r="K36" i="109"/>
  <c r="O38" i="109"/>
  <c r="H23" i="90" s="1"/>
  <c r="P18" i="109"/>
  <c r="P22" i="109"/>
  <c r="P26" i="109"/>
  <c r="L38" i="109"/>
  <c r="I23" i="90" s="1"/>
  <c r="P17" i="109"/>
  <c r="P21" i="109"/>
  <c r="P25" i="109"/>
  <c r="P29" i="109"/>
  <c r="P33" i="109"/>
  <c r="P37" i="109"/>
  <c r="K17" i="110"/>
  <c r="K21" i="110"/>
  <c r="K25" i="110"/>
  <c r="K33" i="110"/>
  <c r="K37" i="110"/>
  <c r="K41" i="110"/>
  <c r="K45" i="110"/>
  <c r="K29" i="110"/>
  <c r="M83" i="108"/>
  <c r="P83" i="108" s="1"/>
  <c r="K87" i="108"/>
  <c r="M91" i="108"/>
  <c r="P91" i="108" s="1"/>
  <c r="K95" i="108"/>
  <c r="M48" i="108"/>
  <c r="M20" i="108"/>
  <c r="P20" i="108" s="1"/>
  <c r="P79" i="108"/>
  <c r="K99" i="108"/>
  <c r="P103" i="108"/>
  <c r="K51" i="108"/>
  <c r="K43" i="108"/>
  <c r="K79" i="108"/>
  <c r="P99" i="108"/>
  <c r="M52" i="108"/>
  <c r="P52" i="108" s="1"/>
  <c r="K46" i="108"/>
  <c r="K103" i="108"/>
  <c r="P58" i="108"/>
  <c r="K54" i="108"/>
  <c r="K38" i="108"/>
  <c r="P31" i="108"/>
  <c r="K30" i="108"/>
  <c r="M27" i="108"/>
  <c r="P27" i="108" s="1"/>
  <c r="K22" i="108"/>
  <c r="M67" i="108"/>
  <c r="P67" i="108" s="1"/>
  <c r="M71" i="108"/>
  <c r="P71" i="108" s="1"/>
  <c r="K73" i="108"/>
  <c r="M75" i="108"/>
  <c r="P75" i="108" s="1"/>
  <c r="K77" i="108"/>
  <c r="K81" i="108"/>
  <c r="K85" i="108"/>
  <c r="P87" i="108"/>
  <c r="K89" i="108"/>
  <c r="K93" i="108"/>
  <c r="P95" i="108"/>
  <c r="K97" i="108"/>
  <c r="K101" i="108"/>
  <c r="K105" i="108"/>
  <c r="M24" i="108"/>
  <c r="P24" i="108" s="1"/>
  <c r="P63" i="108"/>
  <c r="P51" i="108"/>
  <c r="P47" i="108"/>
  <c r="P43" i="108"/>
  <c r="P35" i="108"/>
  <c r="P19" i="108"/>
  <c r="P66" i="108"/>
  <c r="P70" i="108"/>
  <c r="P74" i="108"/>
  <c r="P78" i="108"/>
  <c r="P82" i="108"/>
  <c r="P86" i="108"/>
  <c r="P90" i="108"/>
  <c r="P94" i="108"/>
  <c r="P98" i="108"/>
  <c r="P102" i="108"/>
  <c r="P106" i="108"/>
  <c r="N108" i="108"/>
  <c r="G22" i="90" s="1"/>
  <c r="P73" i="108"/>
  <c r="P77" i="108"/>
  <c r="P81" i="108"/>
  <c r="P85" i="108"/>
  <c r="P89" i="108"/>
  <c r="P93" i="108"/>
  <c r="P97" i="108"/>
  <c r="P101" i="108"/>
  <c r="P105" i="108"/>
  <c r="P26" i="108"/>
  <c r="M64" i="108"/>
  <c r="P64" i="108" s="1"/>
  <c r="K63" i="108"/>
  <c r="M55" i="108"/>
  <c r="P55" i="108" s="1"/>
  <c r="P54" i="108"/>
  <c r="K50" i="108"/>
  <c r="P48" i="108"/>
  <c r="K47" i="108"/>
  <c r="M39" i="108"/>
  <c r="P39" i="108" s="1"/>
  <c r="P38" i="108"/>
  <c r="K34" i="108"/>
  <c r="M32" i="108"/>
  <c r="P32" i="108" s="1"/>
  <c r="K31" i="108"/>
  <c r="P22" i="108"/>
  <c r="K18" i="108"/>
  <c r="K66" i="108"/>
  <c r="M68" i="108"/>
  <c r="P68" i="108" s="1"/>
  <c r="K70" i="108"/>
  <c r="M72" i="108"/>
  <c r="P72" i="108" s="1"/>
  <c r="K74" i="108"/>
  <c r="M76" i="108"/>
  <c r="P76" i="108" s="1"/>
  <c r="K78" i="108"/>
  <c r="M80" i="108"/>
  <c r="P80" i="108" s="1"/>
  <c r="K82" i="108"/>
  <c r="M84" i="108"/>
  <c r="P84" i="108" s="1"/>
  <c r="K86" i="108"/>
  <c r="M88" i="108"/>
  <c r="P88" i="108" s="1"/>
  <c r="K90" i="108"/>
  <c r="M92" i="108"/>
  <c r="P92" i="108" s="1"/>
  <c r="K94" i="108"/>
  <c r="M96" i="108"/>
  <c r="P96" i="108" s="1"/>
  <c r="K98" i="108"/>
  <c r="K102" i="108"/>
  <c r="M104" i="108"/>
  <c r="P104" i="108" s="1"/>
  <c r="K106" i="108"/>
  <c r="M107" i="108"/>
  <c r="P107" i="108" s="1"/>
  <c r="P50" i="108"/>
  <c r="M44" i="108"/>
  <c r="P44" i="108" s="1"/>
  <c r="P34" i="108"/>
  <c r="M28" i="108"/>
  <c r="P28" i="108" s="1"/>
  <c r="O108" i="108"/>
  <c r="H22" i="90" s="1"/>
  <c r="P18" i="108"/>
  <c r="P62" i="108"/>
  <c r="K58" i="108"/>
  <c r="M56" i="108"/>
  <c r="P56" i="108" s="1"/>
  <c r="P46" i="108"/>
  <c r="M40" i="108"/>
  <c r="P40" i="108" s="1"/>
  <c r="P30" i="108"/>
  <c r="K26" i="108"/>
  <c r="L108" i="108"/>
  <c r="I22" i="90" s="1"/>
  <c r="M65" i="108"/>
  <c r="P65" i="108" s="1"/>
  <c r="M61" i="108"/>
  <c r="P61" i="108" s="1"/>
  <c r="M57" i="108"/>
  <c r="P57" i="108" s="1"/>
  <c r="M53" i="108"/>
  <c r="P53" i="108" s="1"/>
  <c r="M49" i="108"/>
  <c r="P49" i="108" s="1"/>
  <c r="M45" i="108"/>
  <c r="P45" i="108" s="1"/>
  <c r="M41" i="108"/>
  <c r="P41" i="108" s="1"/>
  <c r="M37" i="108"/>
  <c r="P37" i="108" s="1"/>
  <c r="M33" i="108"/>
  <c r="P33" i="108" s="1"/>
  <c r="M29" i="108"/>
  <c r="P29" i="108" s="1"/>
  <c r="M25" i="108"/>
  <c r="P25" i="108" s="1"/>
  <c r="M21" i="108"/>
  <c r="P21" i="108" s="1"/>
  <c r="M17" i="108"/>
  <c r="P17" i="108" s="1"/>
  <c r="K17" i="109"/>
  <c r="M19" i="109"/>
  <c r="P19" i="109" s="1"/>
  <c r="K21" i="109"/>
  <c r="M23" i="109"/>
  <c r="P23" i="109" s="1"/>
  <c r="K25" i="109"/>
  <c r="M27" i="109"/>
  <c r="P27" i="109" s="1"/>
  <c r="K29" i="109"/>
  <c r="M31" i="109"/>
  <c r="P31" i="109" s="1"/>
  <c r="K33" i="109"/>
  <c r="M35" i="109"/>
  <c r="P35" i="109" s="1"/>
  <c r="K37" i="109"/>
  <c r="M20" i="107"/>
  <c r="P20" i="107" s="1"/>
  <c r="M24" i="107"/>
  <c r="P24" i="107" s="1"/>
  <c r="M17" i="107"/>
  <c r="M21" i="107"/>
  <c r="P21" i="107" s="1"/>
  <c r="M28" i="107"/>
  <c r="P28" i="107" s="1"/>
  <c r="M32" i="107"/>
  <c r="P32" i="107" s="1"/>
  <c r="P34" i="107"/>
  <c r="N35" i="107"/>
  <c r="G21" i="90" s="1"/>
  <c r="P18" i="107"/>
  <c r="O35" i="107"/>
  <c r="H21" i="90" s="1"/>
  <c r="P17" i="107"/>
  <c r="P19" i="107"/>
  <c r="P22" i="107"/>
  <c r="P26" i="107"/>
  <c r="P25" i="107"/>
  <c r="P27" i="107"/>
  <c r="P30" i="107"/>
  <c r="K18" i="107"/>
  <c r="K34" i="107"/>
  <c r="K22" i="107"/>
  <c r="K26" i="107"/>
  <c r="K30" i="107"/>
  <c r="M30" i="102"/>
  <c r="P30" i="102" s="1"/>
  <c r="K49" i="103"/>
  <c r="K52" i="103"/>
  <c r="M36" i="103"/>
  <c r="M37" i="103"/>
  <c r="M45" i="103"/>
  <c r="P45" i="103" s="1"/>
  <c r="P49" i="103"/>
  <c r="M53" i="103"/>
  <c r="P53" i="103" s="1"/>
  <c r="M40" i="103"/>
  <c r="P40" i="103" s="1"/>
  <c r="M56" i="103"/>
  <c r="P56" i="103" s="1"/>
  <c r="K59" i="103"/>
  <c r="P36" i="103"/>
  <c r="P37" i="103"/>
  <c r="M38" i="103"/>
  <c r="P38" i="103" s="1"/>
  <c r="M42" i="103"/>
  <c r="P42" i="103" s="1"/>
  <c r="P48" i="103"/>
  <c r="M54" i="103"/>
  <c r="P54" i="103" s="1"/>
  <c r="K55" i="103"/>
  <c r="P39" i="103"/>
  <c r="M46" i="103"/>
  <c r="P46" i="103" s="1"/>
  <c r="K48" i="103"/>
  <c r="M50" i="103"/>
  <c r="P50" i="103" s="1"/>
  <c r="M60" i="103"/>
  <c r="P60" i="103" s="1"/>
  <c r="P43" i="103"/>
  <c r="P51" i="103"/>
  <c r="P52" i="103"/>
  <c r="P55" i="103"/>
  <c r="P58" i="103"/>
  <c r="P59" i="103"/>
  <c r="P62" i="103"/>
  <c r="K58" i="103"/>
  <c r="K62" i="103"/>
  <c r="K39" i="103"/>
  <c r="K43" i="103"/>
  <c r="K51" i="103"/>
  <c r="K138" i="101"/>
  <c r="M137" i="101"/>
  <c r="P137" i="101" s="1"/>
  <c r="M249" i="101"/>
  <c r="P249" i="101" s="1"/>
  <c r="K42" i="101"/>
  <c r="K51" i="101"/>
  <c r="M48" i="101"/>
  <c r="P48" i="101" s="1"/>
  <c r="K27" i="101"/>
  <c r="M183" i="101"/>
  <c r="P183" i="101" s="1"/>
  <c r="M194" i="101"/>
  <c r="P194" i="101" s="1"/>
  <c r="M231" i="101"/>
  <c r="P231" i="101" s="1"/>
  <c r="K233" i="101"/>
  <c r="K131" i="101"/>
  <c r="M125" i="101"/>
  <c r="K47" i="101"/>
  <c r="M104" i="101"/>
  <c r="P104" i="101" s="1"/>
  <c r="P110" i="101"/>
  <c r="M201" i="101"/>
  <c r="P201" i="101" s="1"/>
  <c r="K242" i="101"/>
  <c r="K124" i="101"/>
  <c r="M71" i="101"/>
  <c r="P71" i="101" s="1"/>
  <c r="M165" i="101"/>
  <c r="P165" i="101" s="1"/>
  <c r="M252" i="101"/>
  <c r="P252" i="101" s="1"/>
  <c r="P136" i="101"/>
  <c r="P124" i="101"/>
  <c r="M23" i="101"/>
  <c r="P23" i="101" s="1"/>
  <c r="P99" i="101"/>
  <c r="M153" i="101"/>
  <c r="P153" i="101" s="1"/>
  <c r="M169" i="101"/>
  <c r="P169" i="101" s="1"/>
  <c r="M186" i="101"/>
  <c r="P186" i="101" s="1"/>
  <c r="M202" i="101"/>
  <c r="P202" i="101" s="1"/>
  <c r="M217" i="101"/>
  <c r="P217" i="101" s="1"/>
  <c r="M239" i="101"/>
  <c r="P239" i="101" s="1"/>
  <c r="P143" i="101"/>
  <c r="K140" i="101"/>
  <c r="K43" i="101"/>
  <c r="M163" i="101"/>
  <c r="P163" i="101" s="1"/>
  <c r="M175" i="101"/>
  <c r="P175" i="101" s="1"/>
  <c r="K177" i="101"/>
  <c r="M191" i="101"/>
  <c r="P191" i="101" s="1"/>
  <c r="M209" i="101"/>
  <c r="P209" i="101" s="1"/>
  <c r="M52" i="101"/>
  <c r="P52" i="101" s="1"/>
  <c r="M44" i="101"/>
  <c r="P44" i="101" s="1"/>
  <c r="M88" i="101"/>
  <c r="P88" i="101" s="1"/>
  <c r="P94" i="101"/>
  <c r="K103" i="101"/>
  <c r="M157" i="101"/>
  <c r="P157" i="101" s="1"/>
  <c r="K173" i="101"/>
  <c r="M179" i="101"/>
  <c r="P179" i="101" s="1"/>
  <c r="M187" i="101"/>
  <c r="P187" i="101" s="1"/>
  <c r="M197" i="101"/>
  <c r="P197" i="101" s="1"/>
  <c r="M205" i="101"/>
  <c r="P205" i="101" s="1"/>
  <c r="M227" i="101"/>
  <c r="P227" i="101" s="1"/>
  <c r="M235" i="101"/>
  <c r="P235" i="101" s="1"/>
  <c r="K237" i="101"/>
  <c r="M268" i="101"/>
  <c r="P268" i="101" s="1"/>
  <c r="M259" i="101"/>
  <c r="P259" i="101" s="1"/>
  <c r="P51" i="101"/>
  <c r="K99" i="101"/>
  <c r="K110" i="101"/>
  <c r="K221" i="101"/>
  <c r="K136" i="101"/>
  <c r="M133" i="101"/>
  <c r="P133" i="101" s="1"/>
  <c r="K127" i="101"/>
  <c r="M126" i="101"/>
  <c r="P126" i="101" s="1"/>
  <c r="P47" i="101"/>
  <c r="K39" i="101"/>
  <c r="M35" i="101"/>
  <c r="P35" i="101" s="1"/>
  <c r="M92" i="101"/>
  <c r="P92" i="101" s="1"/>
  <c r="K94" i="101"/>
  <c r="M116" i="101"/>
  <c r="P116" i="101" s="1"/>
  <c r="M161" i="101"/>
  <c r="P161" i="101" s="1"/>
  <c r="M167" i="101"/>
  <c r="P167" i="101" s="1"/>
  <c r="M182" i="101"/>
  <c r="P182" i="101" s="1"/>
  <c r="M190" i="101"/>
  <c r="P190" i="101" s="1"/>
  <c r="M198" i="101"/>
  <c r="P198" i="101" s="1"/>
  <c r="M206" i="101"/>
  <c r="P206" i="101" s="1"/>
  <c r="M213" i="101"/>
  <c r="P213" i="101" s="1"/>
  <c r="M248" i="101"/>
  <c r="P248" i="101" s="1"/>
  <c r="M132" i="101"/>
  <c r="P132" i="101" s="1"/>
  <c r="M128" i="101"/>
  <c r="P128" i="101" s="1"/>
  <c r="P125" i="101"/>
  <c r="K90" i="101"/>
  <c r="K95" i="101"/>
  <c r="K106" i="101"/>
  <c r="K181" i="101"/>
  <c r="K185" i="101"/>
  <c r="P185" i="101"/>
  <c r="K189" i="101"/>
  <c r="K193" i="101"/>
  <c r="K247" i="101"/>
  <c r="K251" i="101"/>
  <c r="P251" i="101"/>
  <c r="P233" i="101"/>
  <c r="K266" i="101"/>
  <c r="M265" i="101"/>
  <c r="P265" i="101" s="1"/>
  <c r="K262" i="101"/>
  <c r="M260" i="101"/>
  <c r="P260" i="101" s="1"/>
  <c r="K257" i="101"/>
  <c r="M256" i="101"/>
  <c r="P256" i="101" s="1"/>
  <c r="K123" i="101"/>
  <c r="M76" i="101"/>
  <c r="P76" i="101" s="1"/>
  <c r="M60" i="101"/>
  <c r="P60" i="101" s="1"/>
  <c r="M31" i="101"/>
  <c r="P31" i="101" s="1"/>
  <c r="M100" i="101"/>
  <c r="P100" i="101" s="1"/>
  <c r="K102" i="101"/>
  <c r="K107" i="101"/>
  <c r="M112" i="101"/>
  <c r="P112" i="101" s="1"/>
  <c r="M120" i="101"/>
  <c r="P120" i="101" s="1"/>
  <c r="M154" i="101"/>
  <c r="P154" i="101" s="1"/>
  <c r="M158" i="101"/>
  <c r="P158" i="101" s="1"/>
  <c r="M162" i="101"/>
  <c r="P162" i="101" s="1"/>
  <c r="M199" i="101"/>
  <c r="P199" i="101" s="1"/>
  <c r="M203" i="101"/>
  <c r="P203" i="101" s="1"/>
  <c r="M207" i="101"/>
  <c r="P207" i="101" s="1"/>
  <c r="M214" i="101"/>
  <c r="P214" i="101" s="1"/>
  <c r="M218" i="101"/>
  <c r="P218" i="101" s="1"/>
  <c r="M222" i="101"/>
  <c r="P222" i="101" s="1"/>
  <c r="M226" i="101"/>
  <c r="P226" i="101" s="1"/>
  <c r="P43" i="101"/>
  <c r="P266" i="101"/>
  <c r="P262" i="101"/>
  <c r="P257" i="101"/>
  <c r="M75" i="101"/>
  <c r="P75" i="101" s="1"/>
  <c r="M55" i="101"/>
  <c r="P55" i="101" s="1"/>
  <c r="M40" i="101"/>
  <c r="P40" i="101" s="1"/>
  <c r="P39" i="101"/>
  <c r="P93" i="101"/>
  <c r="M96" i="101"/>
  <c r="P96" i="101" s="1"/>
  <c r="P109" i="101"/>
  <c r="P117" i="101"/>
  <c r="M151" i="101"/>
  <c r="P151" i="101" s="1"/>
  <c r="M155" i="101"/>
  <c r="P155" i="101" s="1"/>
  <c r="M159" i="101"/>
  <c r="P159" i="101" s="1"/>
  <c r="M166" i="101"/>
  <c r="P166" i="101" s="1"/>
  <c r="M170" i="101"/>
  <c r="P170" i="101" s="1"/>
  <c r="M174" i="101"/>
  <c r="P174" i="101" s="1"/>
  <c r="M178" i="101"/>
  <c r="P178" i="101" s="1"/>
  <c r="M215" i="101"/>
  <c r="P215" i="101" s="1"/>
  <c r="M219" i="101"/>
  <c r="P219" i="101" s="1"/>
  <c r="M230" i="101"/>
  <c r="P230" i="101" s="1"/>
  <c r="M234" i="101"/>
  <c r="P234" i="101" s="1"/>
  <c r="M238" i="101"/>
  <c r="P238" i="101" s="1"/>
  <c r="M243" i="101"/>
  <c r="P243" i="101" s="1"/>
  <c r="P89" i="101"/>
  <c r="P90" i="101"/>
  <c r="P95" i="101"/>
  <c r="P106" i="101"/>
  <c r="P173" i="101"/>
  <c r="P189" i="101"/>
  <c r="P221" i="101"/>
  <c r="P237" i="101"/>
  <c r="P139" i="101"/>
  <c r="P50" i="101"/>
  <c r="P102" i="101"/>
  <c r="P107" i="101"/>
  <c r="P113" i="101"/>
  <c r="P177" i="101"/>
  <c r="P193" i="101"/>
  <c r="P242" i="101"/>
  <c r="P263" i="101"/>
  <c r="P258" i="101"/>
  <c r="P138" i="101"/>
  <c r="P135" i="101"/>
  <c r="P123" i="101"/>
  <c r="P66" i="101"/>
  <c r="P38" i="101"/>
  <c r="P97" i="101"/>
  <c r="P103" i="101"/>
  <c r="P181" i="101"/>
  <c r="P247" i="101"/>
  <c r="K83" i="101"/>
  <c r="M83" i="101"/>
  <c r="P83" i="101" s="1"/>
  <c r="K68" i="101"/>
  <c r="M68" i="101"/>
  <c r="P68" i="101" s="1"/>
  <c r="M184" i="101"/>
  <c r="P184" i="101" s="1"/>
  <c r="K184" i="101"/>
  <c r="M200" i="101"/>
  <c r="P200" i="101" s="1"/>
  <c r="K200" i="101"/>
  <c r="M216" i="101"/>
  <c r="P216" i="101" s="1"/>
  <c r="K216" i="101"/>
  <c r="K84" i="101"/>
  <c r="M84" i="101"/>
  <c r="P84" i="101" s="1"/>
  <c r="M188" i="101"/>
  <c r="P188" i="101" s="1"/>
  <c r="K188" i="101"/>
  <c r="M220" i="101"/>
  <c r="P220" i="101" s="1"/>
  <c r="K220" i="101"/>
  <c r="K28" i="101"/>
  <c r="M28" i="101"/>
  <c r="P28" i="101" s="1"/>
  <c r="M160" i="101"/>
  <c r="P160" i="101" s="1"/>
  <c r="K160" i="101"/>
  <c r="M176" i="101"/>
  <c r="P176" i="101" s="1"/>
  <c r="K176" i="101"/>
  <c r="M192" i="101"/>
  <c r="P192" i="101" s="1"/>
  <c r="K192" i="101"/>
  <c r="M208" i="101"/>
  <c r="P208" i="101" s="1"/>
  <c r="K208" i="101"/>
  <c r="M224" i="101"/>
  <c r="P224" i="101" s="1"/>
  <c r="K224" i="101"/>
  <c r="M152" i="101"/>
  <c r="P152" i="101" s="1"/>
  <c r="K152" i="101"/>
  <c r="M232" i="101"/>
  <c r="P232" i="101" s="1"/>
  <c r="K232" i="101"/>
  <c r="M58" i="101"/>
  <c r="P58" i="101" s="1"/>
  <c r="K58" i="101"/>
  <c r="M172" i="101"/>
  <c r="P172" i="101" s="1"/>
  <c r="K172" i="101"/>
  <c r="M204" i="101"/>
  <c r="P204" i="101" s="1"/>
  <c r="K204" i="101"/>
  <c r="M147" i="101"/>
  <c r="P147" i="101" s="1"/>
  <c r="K147" i="101"/>
  <c r="K146" i="101"/>
  <c r="M146" i="101"/>
  <c r="P146" i="101" s="1"/>
  <c r="K73" i="101"/>
  <c r="M73" i="101"/>
  <c r="P73" i="101" s="1"/>
  <c r="P254" i="101"/>
  <c r="K150" i="101"/>
  <c r="M148" i="101"/>
  <c r="P148" i="101" s="1"/>
  <c r="M180" i="101"/>
  <c r="P180" i="101" s="1"/>
  <c r="K180" i="101"/>
  <c r="M212" i="101"/>
  <c r="P212" i="101" s="1"/>
  <c r="K212" i="101"/>
  <c r="M246" i="101"/>
  <c r="P246" i="101" s="1"/>
  <c r="K246" i="101"/>
  <c r="M168" i="101"/>
  <c r="P168" i="101" s="1"/>
  <c r="K168" i="101"/>
  <c r="M250" i="101"/>
  <c r="P250" i="101" s="1"/>
  <c r="K250" i="101"/>
  <c r="K62" i="101"/>
  <c r="P27" i="101"/>
  <c r="N269" i="101"/>
  <c r="P85" i="101"/>
  <c r="P86" i="101"/>
  <c r="P54" i="101"/>
  <c r="K86" i="101"/>
  <c r="P87" i="101"/>
  <c r="M79" i="101"/>
  <c r="P79" i="101" s="1"/>
  <c r="M64" i="101"/>
  <c r="P64" i="101" s="1"/>
  <c r="M57" i="101"/>
  <c r="P57" i="101" s="1"/>
  <c r="P19" i="101"/>
  <c r="K87" i="101"/>
  <c r="M255" i="101"/>
  <c r="P255" i="101" s="1"/>
  <c r="P150" i="101"/>
  <c r="M144" i="101"/>
  <c r="P144" i="101" s="1"/>
  <c r="K143" i="101"/>
  <c r="M72" i="101"/>
  <c r="P72" i="101" s="1"/>
  <c r="M67" i="101"/>
  <c r="P67" i="101" s="1"/>
  <c r="M63" i="101"/>
  <c r="P63" i="101" s="1"/>
  <c r="M59" i="101"/>
  <c r="P59" i="101" s="1"/>
  <c r="M36" i="101"/>
  <c r="P36" i="101" s="1"/>
  <c r="K26" i="101"/>
  <c r="M25" i="101"/>
  <c r="P25" i="101" s="1"/>
  <c r="L269" i="101"/>
  <c r="K19" i="101"/>
  <c r="K85" i="101"/>
  <c r="K89" i="101"/>
  <c r="K93" i="101"/>
  <c r="K97" i="101"/>
  <c r="K109" i="101"/>
  <c r="K113" i="101"/>
  <c r="M115" i="101"/>
  <c r="P115" i="101" s="1"/>
  <c r="K117" i="101"/>
  <c r="M119" i="101"/>
  <c r="P119" i="101" s="1"/>
  <c r="P140" i="101"/>
  <c r="M121" i="101"/>
  <c r="P121" i="101" s="1"/>
  <c r="M80" i="101"/>
  <c r="P80" i="101" s="1"/>
  <c r="K70" i="101"/>
  <c r="M69" i="101"/>
  <c r="P69" i="101" s="1"/>
  <c r="M56" i="101"/>
  <c r="P56" i="101" s="1"/>
  <c r="K34" i="101"/>
  <c r="M32" i="101"/>
  <c r="P32" i="101" s="1"/>
  <c r="K30" i="101"/>
  <c r="M29" i="101"/>
  <c r="P29" i="101" s="1"/>
  <c r="P26" i="101"/>
  <c r="M24" i="101"/>
  <c r="P24" i="101" s="1"/>
  <c r="M20" i="101"/>
  <c r="P20" i="101" s="1"/>
  <c r="O269" i="101"/>
  <c r="P82" i="101"/>
  <c r="K74" i="101"/>
  <c r="P70" i="101"/>
  <c r="K54" i="101"/>
  <c r="P22" i="101"/>
  <c r="M261" i="101"/>
  <c r="P261" i="101" s="1"/>
  <c r="M142" i="101"/>
  <c r="P142" i="101" s="1"/>
  <c r="K258" i="101"/>
  <c r="M149" i="101"/>
  <c r="P149" i="101" s="1"/>
  <c r="K139" i="101"/>
  <c r="M130" i="101"/>
  <c r="P130" i="101" s="1"/>
  <c r="P127" i="101"/>
  <c r="M77" i="101"/>
  <c r="P77" i="101" s="1"/>
  <c r="P74" i="101"/>
  <c r="M61" i="101"/>
  <c r="P61" i="101" s="1"/>
  <c r="K46" i="101"/>
  <c r="M45" i="101"/>
  <c r="P45" i="101" s="1"/>
  <c r="P42" i="101"/>
  <c r="M33" i="101"/>
  <c r="P33" i="101" s="1"/>
  <c r="P30" i="101"/>
  <c r="M264" i="101"/>
  <c r="P264" i="101" s="1"/>
  <c r="K254" i="101"/>
  <c r="M145" i="101"/>
  <c r="P145" i="101" s="1"/>
  <c r="K135" i="101"/>
  <c r="M134" i="101"/>
  <c r="P134" i="101" s="1"/>
  <c r="P131" i="101"/>
  <c r="K82" i="101"/>
  <c r="M81" i="101"/>
  <c r="P81" i="101" s="1"/>
  <c r="K66" i="101"/>
  <c r="M65" i="101"/>
  <c r="P65" i="101" s="1"/>
  <c r="P62" i="101"/>
  <c r="K50" i="101"/>
  <c r="M49" i="101"/>
  <c r="P49" i="101" s="1"/>
  <c r="P46" i="101"/>
  <c r="K38" i="101"/>
  <c r="M37" i="101"/>
  <c r="P37" i="101" s="1"/>
  <c r="P34" i="101"/>
  <c r="K22" i="101"/>
  <c r="M21" i="101"/>
  <c r="P21" i="101" s="1"/>
  <c r="P25" i="114" l="1"/>
  <c r="M25" i="114"/>
  <c r="M46" i="110"/>
  <c r="F24" i="90" s="1"/>
  <c r="M78" i="115"/>
  <c r="F18" i="106" s="1"/>
  <c r="P78" i="115"/>
  <c r="F17" i="106"/>
  <c r="M71" i="113"/>
  <c r="F27" i="90" s="1"/>
  <c r="P24" i="113"/>
  <c r="P71" i="113" s="1"/>
  <c r="P17" i="112"/>
  <c r="P83" i="112" s="1"/>
  <c r="M83" i="112"/>
  <c r="F26" i="90" s="1"/>
  <c r="P197" i="111"/>
  <c r="M197" i="111"/>
  <c r="F25" i="90" s="1"/>
  <c r="P46" i="110"/>
  <c r="P38" i="109"/>
  <c r="M38" i="109"/>
  <c r="F23" i="90" s="1"/>
  <c r="P108" i="108"/>
  <c r="M108" i="108"/>
  <c r="F22" i="90" s="1"/>
  <c r="M35" i="107"/>
  <c r="F21" i="90" s="1"/>
  <c r="P35" i="107"/>
  <c r="P269" i="101"/>
  <c r="M269" i="101"/>
  <c r="N11" i="107" l="1"/>
  <c r="E21" i="90"/>
  <c r="N11" i="110"/>
  <c r="E24" i="90"/>
  <c r="N11" i="112"/>
  <c r="E26" i="90"/>
  <c r="N11" i="115"/>
  <c r="E18" i="106"/>
  <c r="N11" i="114"/>
  <c r="E17" i="106"/>
  <c r="N11" i="113"/>
  <c r="E27" i="90"/>
  <c r="N11" i="111"/>
  <c r="E25" i="90"/>
  <c r="N11" i="109"/>
  <c r="E23" i="90"/>
  <c r="N11" i="108"/>
  <c r="E22" i="90"/>
  <c r="B16" i="106"/>
  <c r="B18" i="91"/>
  <c r="C16" i="106"/>
  <c r="C33" i="106"/>
  <c r="C28" i="106"/>
  <c r="B28" i="106"/>
  <c r="C25" i="106"/>
  <c r="A10" i="106"/>
  <c r="A9" i="106"/>
  <c r="A8" i="106"/>
  <c r="A7" i="106"/>
  <c r="C20" i="90"/>
  <c r="B20" i="90"/>
  <c r="D66" i="105"/>
  <c r="D63" i="105"/>
  <c r="D61" i="105"/>
  <c r="D58" i="105"/>
  <c r="X37" i="105"/>
  <c r="W37" i="105"/>
  <c r="V37" i="105"/>
  <c r="T37" i="105"/>
  <c r="O37" i="105"/>
  <c r="N37" i="105"/>
  <c r="L37" i="105"/>
  <c r="H37" i="105"/>
  <c r="M37" i="105" s="1"/>
  <c r="V36" i="105"/>
  <c r="X35" i="105"/>
  <c r="W35" i="105"/>
  <c r="V35" i="105"/>
  <c r="T35" i="105"/>
  <c r="O35" i="105"/>
  <c r="N35" i="105"/>
  <c r="L35" i="105"/>
  <c r="H35" i="105"/>
  <c r="K35" i="105" s="1"/>
  <c r="X34" i="105"/>
  <c r="W34" i="105"/>
  <c r="V34" i="105"/>
  <c r="T34" i="105"/>
  <c r="O34" i="105"/>
  <c r="N34" i="105"/>
  <c r="L34" i="105"/>
  <c r="H34" i="105"/>
  <c r="K34" i="105" s="1"/>
  <c r="V33" i="105"/>
  <c r="X32" i="105"/>
  <c r="W32" i="105"/>
  <c r="V32" i="105"/>
  <c r="T32" i="105"/>
  <c r="O32" i="105"/>
  <c r="N32" i="105"/>
  <c r="L32" i="105"/>
  <c r="H32" i="105"/>
  <c r="M32" i="105" s="1"/>
  <c r="X31" i="105"/>
  <c r="W31" i="105"/>
  <c r="V31" i="105"/>
  <c r="T31" i="105"/>
  <c r="O31" i="105"/>
  <c r="N31" i="105"/>
  <c r="L31" i="105"/>
  <c r="H31" i="105"/>
  <c r="M31" i="105" s="1"/>
  <c r="X30" i="105"/>
  <c r="W30" i="105"/>
  <c r="V30" i="105"/>
  <c r="T30" i="105"/>
  <c r="O30" i="105"/>
  <c r="N30" i="105"/>
  <c r="L30" i="105"/>
  <c r="H30" i="105"/>
  <c r="K30" i="105" s="1"/>
  <c r="V29" i="105"/>
  <c r="X28" i="105"/>
  <c r="W28" i="105"/>
  <c r="V28" i="105"/>
  <c r="T28" i="105"/>
  <c r="O28" i="105"/>
  <c r="N28" i="105"/>
  <c r="L28" i="105"/>
  <c r="H28" i="105"/>
  <c r="M28" i="105" s="1"/>
  <c r="V27" i="105"/>
  <c r="V26" i="105"/>
  <c r="T26" i="105"/>
  <c r="X25" i="105"/>
  <c r="W25" i="105"/>
  <c r="V25" i="105"/>
  <c r="T25" i="105"/>
  <c r="O25" i="105"/>
  <c r="N25" i="105"/>
  <c r="L25" i="105"/>
  <c r="H25" i="105"/>
  <c r="M25" i="105" s="1"/>
  <c r="V24" i="105"/>
  <c r="X23" i="105"/>
  <c r="W23" i="105"/>
  <c r="V23" i="105"/>
  <c r="T23" i="105"/>
  <c r="O23" i="105"/>
  <c r="N23" i="105"/>
  <c r="L23" i="105"/>
  <c r="H23" i="105"/>
  <c r="K23" i="105" s="1"/>
  <c r="V22" i="105"/>
  <c r="V21" i="105"/>
  <c r="T21" i="105"/>
  <c r="X20" i="105"/>
  <c r="W20" i="105"/>
  <c r="V20" i="105"/>
  <c r="T20" i="105"/>
  <c r="O20" i="105"/>
  <c r="N20" i="105"/>
  <c r="L20" i="105"/>
  <c r="H20" i="105"/>
  <c r="K20" i="105" s="1"/>
  <c r="X19" i="105"/>
  <c r="W19" i="105"/>
  <c r="V19" i="105"/>
  <c r="T19" i="105"/>
  <c r="O19" i="105"/>
  <c r="N19" i="105"/>
  <c r="L19" i="105"/>
  <c r="H19" i="105"/>
  <c r="K19" i="105" s="1"/>
  <c r="X18" i="105"/>
  <c r="W18" i="105"/>
  <c r="V18" i="105"/>
  <c r="T18" i="105"/>
  <c r="O18" i="105"/>
  <c r="N18" i="105"/>
  <c r="L18" i="105"/>
  <c r="H18" i="105"/>
  <c r="K18" i="105" s="1"/>
  <c r="V17" i="105"/>
  <c r="V16" i="105"/>
  <c r="T16" i="105"/>
  <c r="N12" i="105"/>
  <c r="A8" i="105"/>
  <c r="A7" i="105"/>
  <c r="A6" i="105"/>
  <c r="C19" i="90"/>
  <c r="B19" i="90"/>
  <c r="D43" i="104"/>
  <c r="D40" i="104"/>
  <c r="D38" i="104"/>
  <c r="D35" i="104"/>
  <c r="X29" i="104"/>
  <c r="W29" i="104"/>
  <c r="V29" i="104"/>
  <c r="T29" i="104"/>
  <c r="O29" i="104"/>
  <c r="N29" i="104"/>
  <c r="L29" i="104"/>
  <c r="H29" i="104"/>
  <c r="M29" i="104" s="1"/>
  <c r="X28" i="104"/>
  <c r="W28" i="104"/>
  <c r="V28" i="104"/>
  <c r="T28" i="104"/>
  <c r="O28" i="104"/>
  <c r="N28" i="104"/>
  <c r="L28" i="104"/>
  <c r="H28" i="104"/>
  <c r="M28" i="104" s="1"/>
  <c r="X27" i="104"/>
  <c r="W27" i="104"/>
  <c r="V27" i="104"/>
  <c r="T27" i="104"/>
  <c r="O27" i="104"/>
  <c r="N27" i="104"/>
  <c r="L27" i="104"/>
  <c r="H27" i="104"/>
  <c r="K27" i="104" s="1"/>
  <c r="X26" i="104"/>
  <c r="W26" i="104"/>
  <c r="V26" i="104"/>
  <c r="T26" i="104"/>
  <c r="O26" i="104"/>
  <c r="N26" i="104"/>
  <c r="L26" i="104"/>
  <c r="H26" i="104"/>
  <c r="K26" i="104" s="1"/>
  <c r="X25" i="104"/>
  <c r="W25" i="104"/>
  <c r="V25" i="104"/>
  <c r="T25" i="104"/>
  <c r="O25" i="104"/>
  <c r="N25" i="104"/>
  <c r="L25" i="104"/>
  <c r="H25" i="104"/>
  <c r="M25" i="104" s="1"/>
  <c r="X24" i="104"/>
  <c r="W24" i="104"/>
  <c r="V24" i="104"/>
  <c r="T24" i="104"/>
  <c r="O24" i="104"/>
  <c r="N24" i="104"/>
  <c r="L24" i="104"/>
  <c r="H24" i="104"/>
  <c r="M24" i="104" s="1"/>
  <c r="X23" i="104"/>
  <c r="W23" i="104"/>
  <c r="V23" i="104"/>
  <c r="T23" i="104"/>
  <c r="O23" i="104"/>
  <c r="N23" i="104"/>
  <c r="L23" i="104"/>
  <c r="H23" i="104"/>
  <c r="K23" i="104" s="1"/>
  <c r="X22" i="104"/>
  <c r="W22" i="104"/>
  <c r="V22" i="104"/>
  <c r="T22" i="104"/>
  <c r="O22" i="104"/>
  <c r="N22" i="104"/>
  <c r="L22" i="104"/>
  <c r="H22" i="104"/>
  <c r="K22" i="104" s="1"/>
  <c r="X21" i="104"/>
  <c r="W21" i="104"/>
  <c r="V21" i="104"/>
  <c r="T21" i="104"/>
  <c r="O21" i="104"/>
  <c r="N21" i="104"/>
  <c r="L21" i="104"/>
  <c r="H21" i="104"/>
  <c r="M21" i="104" s="1"/>
  <c r="X20" i="104"/>
  <c r="W20" i="104"/>
  <c r="V20" i="104"/>
  <c r="T20" i="104"/>
  <c r="O20" i="104"/>
  <c r="N20" i="104"/>
  <c r="L20" i="104"/>
  <c r="H20" i="104"/>
  <c r="M20" i="104" s="1"/>
  <c r="X19" i="104"/>
  <c r="W19" i="104"/>
  <c r="V19" i="104"/>
  <c r="T19" i="104"/>
  <c r="O19" i="104"/>
  <c r="N19" i="104"/>
  <c r="L19" i="104"/>
  <c r="H19" i="104"/>
  <c r="K19" i="104" s="1"/>
  <c r="X18" i="104"/>
  <c r="W18" i="104"/>
  <c r="V18" i="104"/>
  <c r="T18" i="104"/>
  <c r="O18" i="104"/>
  <c r="N18" i="104"/>
  <c r="L18" i="104"/>
  <c r="H18" i="104"/>
  <c r="K18" i="104" s="1"/>
  <c r="X17" i="104"/>
  <c r="W17" i="104"/>
  <c r="V17" i="104"/>
  <c r="T17" i="104"/>
  <c r="O17" i="104"/>
  <c r="N17" i="104"/>
  <c r="L17" i="104"/>
  <c r="H17" i="104"/>
  <c r="M17" i="104" s="1"/>
  <c r="X16" i="104"/>
  <c r="W16" i="104"/>
  <c r="V16" i="104"/>
  <c r="T16" i="104"/>
  <c r="O16" i="104"/>
  <c r="N16" i="104"/>
  <c r="L16" i="104"/>
  <c r="H16" i="104"/>
  <c r="M16" i="104" s="1"/>
  <c r="N12" i="104"/>
  <c r="A8" i="104"/>
  <c r="A7" i="104"/>
  <c r="A6" i="104"/>
  <c r="C18" i="90"/>
  <c r="B18" i="90"/>
  <c r="D76" i="103"/>
  <c r="D73" i="103"/>
  <c r="D71" i="103"/>
  <c r="D68" i="103"/>
  <c r="X35" i="103"/>
  <c r="W35" i="103"/>
  <c r="V35" i="103"/>
  <c r="T35" i="103"/>
  <c r="O35" i="103"/>
  <c r="N35" i="103"/>
  <c r="L35" i="103"/>
  <c r="H35" i="103"/>
  <c r="K35" i="103" s="1"/>
  <c r="X34" i="103"/>
  <c r="W34" i="103"/>
  <c r="V34" i="103"/>
  <c r="T34" i="103"/>
  <c r="O34" i="103"/>
  <c r="N34" i="103"/>
  <c r="L34" i="103"/>
  <c r="H34" i="103"/>
  <c r="K34" i="103" s="1"/>
  <c r="X33" i="103"/>
  <c r="W33" i="103"/>
  <c r="V33" i="103"/>
  <c r="T33" i="103"/>
  <c r="O33" i="103"/>
  <c r="N33" i="103"/>
  <c r="L33" i="103"/>
  <c r="H33" i="103"/>
  <c r="M33" i="103" s="1"/>
  <c r="X32" i="103"/>
  <c r="W32" i="103"/>
  <c r="V32" i="103"/>
  <c r="T32" i="103"/>
  <c r="O32" i="103"/>
  <c r="N32" i="103"/>
  <c r="L32" i="103"/>
  <c r="H32" i="103"/>
  <c r="K32" i="103" s="1"/>
  <c r="X31" i="103"/>
  <c r="W31" i="103"/>
  <c r="V31" i="103"/>
  <c r="T31" i="103"/>
  <c r="O31" i="103"/>
  <c r="N31" i="103"/>
  <c r="L31" i="103"/>
  <c r="H31" i="103"/>
  <c r="K31" i="103" s="1"/>
  <c r="X30" i="103"/>
  <c r="W30" i="103"/>
  <c r="V30" i="103"/>
  <c r="T30" i="103"/>
  <c r="O30" i="103"/>
  <c r="N30" i="103"/>
  <c r="L30" i="103"/>
  <c r="H30" i="103"/>
  <c r="K30" i="103" s="1"/>
  <c r="X29" i="103"/>
  <c r="W29" i="103"/>
  <c r="V29" i="103"/>
  <c r="T29" i="103"/>
  <c r="O29" i="103"/>
  <c r="N29" i="103"/>
  <c r="L29" i="103"/>
  <c r="H29" i="103"/>
  <c r="M29" i="103" s="1"/>
  <c r="X28" i="103"/>
  <c r="W28" i="103"/>
  <c r="V28" i="103"/>
  <c r="T28" i="103"/>
  <c r="O28" i="103"/>
  <c r="N28" i="103"/>
  <c r="L28" i="103"/>
  <c r="H28" i="103"/>
  <c r="K28" i="103" s="1"/>
  <c r="X27" i="103"/>
  <c r="W27" i="103"/>
  <c r="V27" i="103"/>
  <c r="T27" i="103"/>
  <c r="O27" i="103"/>
  <c r="N27" i="103"/>
  <c r="L27" i="103"/>
  <c r="H27" i="103"/>
  <c r="K27" i="103" s="1"/>
  <c r="X26" i="103"/>
  <c r="W26" i="103"/>
  <c r="V26" i="103"/>
  <c r="T26" i="103"/>
  <c r="O26" i="103"/>
  <c r="N26" i="103"/>
  <c r="L26" i="103"/>
  <c r="H26" i="103"/>
  <c r="M26" i="103" s="1"/>
  <c r="X25" i="103"/>
  <c r="W25" i="103"/>
  <c r="V25" i="103"/>
  <c r="T25" i="103"/>
  <c r="O25" i="103"/>
  <c r="N25" i="103"/>
  <c r="L25" i="103"/>
  <c r="H25" i="103"/>
  <c r="K25" i="103" s="1"/>
  <c r="X24" i="103"/>
  <c r="W24" i="103"/>
  <c r="V24" i="103"/>
  <c r="T24" i="103"/>
  <c r="O24" i="103"/>
  <c r="N24" i="103"/>
  <c r="L24" i="103"/>
  <c r="H24" i="103"/>
  <c r="M24" i="103" s="1"/>
  <c r="X23" i="103"/>
  <c r="W23" i="103"/>
  <c r="V23" i="103"/>
  <c r="T23" i="103"/>
  <c r="O23" i="103"/>
  <c r="N23" i="103"/>
  <c r="L23" i="103"/>
  <c r="H23" i="103"/>
  <c r="M23" i="103" s="1"/>
  <c r="X22" i="103"/>
  <c r="W22" i="103"/>
  <c r="V22" i="103"/>
  <c r="T22" i="103"/>
  <c r="O22" i="103"/>
  <c r="N22" i="103"/>
  <c r="L22" i="103"/>
  <c r="H22" i="103"/>
  <c r="K22" i="103" s="1"/>
  <c r="X21" i="103"/>
  <c r="W21" i="103"/>
  <c r="V21" i="103"/>
  <c r="T21" i="103"/>
  <c r="O21" i="103"/>
  <c r="N21" i="103"/>
  <c r="L21" i="103"/>
  <c r="H21" i="103"/>
  <c r="K21" i="103" s="1"/>
  <c r="X20" i="103"/>
  <c r="W20" i="103"/>
  <c r="V20" i="103"/>
  <c r="T20" i="103"/>
  <c r="O20" i="103"/>
  <c r="N20" i="103"/>
  <c r="L20" i="103"/>
  <c r="H20" i="103"/>
  <c r="K20" i="103" s="1"/>
  <c r="X19" i="103"/>
  <c r="W19" i="103"/>
  <c r="V19" i="103"/>
  <c r="T19" i="103"/>
  <c r="O19" i="103"/>
  <c r="N19" i="103"/>
  <c r="L19" i="103"/>
  <c r="H19" i="103"/>
  <c r="M19" i="103" s="1"/>
  <c r="X18" i="103"/>
  <c r="W18" i="103"/>
  <c r="V18" i="103"/>
  <c r="T18" i="103"/>
  <c r="O18" i="103"/>
  <c r="N18" i="103"/>
  <c r="L18" i="103"/>
  <c r="H18" i="103"/>
  <c r="K18" i="103" s="1"/>
  <c r="X17" i="103"/>
  <c r="W17" i="103"/>
  <c r="V17" i="103"/>
  <c r="T17" i="103"/>
  <c r="O17" i="103"/>
  <c r="N17" i="103"/>
  <c r="L17" i="103"/>
  <c r="H17" i="103"/>
  <c r="K17" i="103" s="1"/>
  <c r="V16" i="103"/>
  <c r="N12" i="103"/>
  <c r="A8" i="103"/>
  <c r="A7" i="103"/>
  <c r="A6" i="103"/>
  <c r="C17" i="90"/>
  <c r="B17" i="90"/>
  <c r="D44" i="102"/>
  <c r="D41" i="102"/>
  <c r="D39" i="102"/>
  <c r="D36" i="102"/>
  <c r="X27" i="102"/>
  <c r="W27" i="102"/>
  <c r="V27" i="102"/>
  <c r="T27" i="102"/>
  <c r="X26" i="102"/>
  <c r="W26" i="102"/>
  <c r="V26" i="102"/>
  <c r="T26" i="102"/>
  <c r="X25" i="102"/>
  <c r="W25" i="102"/>
  <c r="V25" i="102"/>
  <c r="T25" i="102"/>
  <c r="O25" i="102"/>
  <c r="N25" i="102"/>
  <c r="L25" i="102"/>
  <c r="H25" i="102"/>
  <c r="M25" i="102" s="1"/>
  <c r="X24" i="102"/>
  <c r="W24" i="102"/>
  <c r="V24" i="102"/>
  <c r="T24" i="102"/>
  <c r="O24" i="102"/>
  <c r="N24" i="102"/>
  <c r="L24" i="102"/>
  <c r="H24" i="102"/>
  <c r="X23" i="102"/>
  <c r="W23" i="102"/>
  <c r="V23" i="102"/>
  <c r="T23" i="102"/>
  <c r="O23" i="102"/>
  <c r="N23" i="102"/>
  <c r="L23" i="102"/>
  <c r="H23" i="102"/>
  <c r="K23" i="102" s="1"/>
  <c r="X22" i="102"/>
  <c r="W22" i="102"/>
  <c r="V22" i="102"/>
  <c r="T22" i="102"/>
  <c r="O22" i="102"/>
  <c r="N22" i="102"/>
  <c r="L22" i="102"/>
  <c r="H22" i="102"/>
  <c r="M22" i="102" s="1"/>
  <c r="X21" i="102"/>
  <c r="W21" i="102"/>
  <c r="V21" i="102"/>
  <c r="T21" i="102"/>
  <c r="O21" i="102"/>
  <c r="N21" i="102"/>
  <c r="L21" i="102"/>
  <c r="H21" i="102"/>
  <c r="X20" i="102"/>
  <c r="W20" i="102"/>
  <c r="V20" i="102"/>
  <c r="T20" i="102"/>
  <c r="O20" i="102"/>
  <c r="N20" i="102"/>
  <c r="L20" i="102"/>
  <c r="H20" i="102"/>
  <c r="K20" i="102" s="1"/>
  <c r="X19" i="102"/>
  <c r="W19" i="102"/>
  <c r="V19" i="102"/>
  <c r="T19" i="102"/>
  <c r="O19" i="102"/>
  <c r="N19" i="102"/>
  <c r="L19" i="102"/>
  <c r="H19" i="102"/>
  <c r="K19" i="102" s="1"/>
  <c r="X18" i="102"/>
  <c r="W18" i="102"/>
  <c r="V18" i="102"/>
  <c r="T18" i="102"/>
  <c r="O18" i="102"/>
  <c r="N18" i="102"/>
  <c r="L18" i="102"/>
  <c r="H18" i="102"/>
  <c r="M18" i="102" s="1"/>
  <c r="X17" i="102"/>
  <c r="W17" i="102"/>
  <c r="V17" i="102"/>
  <c r="T17" i="102"/>
  <c r="O17" i="102"/>
  <c r="N17" i="102"/>
  <c r="L17" i="102"/>
  <c r="H17" i="102"/>
  <c r="M17" i="102" s="1"/>
  <c r="X16" i="102"/>
  <c r="W16" i="102"/>
  <c r="V16" i="102"/>
  <c r="T16" i="102"/>
  <c r="O16" i="102"/>
  <c r="N16" i="102"/>
  <c r="L16" i="102"/>
  <c r="H16" i="102"/>
  <c r="K16" i="102" s="1"/>
  <c r="N12" i="102"/>
  <c r="A8" i="102"/>
  <c r="A7" i="102"/>
  <c r="A6" i="102"/>
  <c r="X37" i="101"/>
  <c r="W37" i="101"/>
  <c r="V37" i="101"/>
  <c r="T37" i="101"/>
  <c r="X36" i="101"/>
  <c r="W36" i="101"/>
  <c r="V36" i="101"/>
  <c r="T36" i="101"/>
  <c r="X35" i="101"/>
  <c r="W35" i="101"/>
  <c r="V35" i="101"/>
  <c r="T35" i="101"/>
  <c r="X34" i="101"/>
  <c r="W34" i="101"/>
  <c r="V34" i="101"/>
  <c r="T34" i="101"/>
  <c r="X33" i="101"/>
  <c r="W33" i="101"/>
  <c r="V33" i="101"/>
  <c r="T33" i="101"/>
  <c r="X32" i="101"/>
  <c r="W32" i="101"/>
  <c r="V32" i="101"/>
  <c r="T32" i="101"/>
  <c r="X31" i="101"/>
  <c r="W31" i="101"/>
  <c r="V31" i="101"/>
  <c r="T31" i="101"/>
  <c r="X30" i="101"/>
  <c r="W30" i="101"/>
  <c r="V30" i="101"/>
  <c r="T30" i="101"/>
  <c r="X29" i="101"/>
  <c r="W29" i="101"/>
  <c r="V29" i="101"/>
  <c r="T29" i="101"/>
  <c r="X28" i="101"/>
  <c r="W28" i="101"/>
  <c r="V28" i="101"/>
  <c r="T28" i="101"/>
  <c r="X27" i="101"/>
  <c r="W27" i="101"/>
  <c r="V27" i="101"/>
  <c r="T27" i="101"/>
  <c r="X26" i="101"/>
  <c r="W26" i="101"/>
  <c r="V26" i="101"/>
  <c r="T26" i="101"/>
  <c r="X25" i="101"/>
  <c r="W25" i="101"/>
  <c r="V25" i="101"/>
  <c r="T25" i="101"/>
  <c r="X24" i="101"/>
  <c r="W24" i="101"/>
  <c r="V24" i="101"/>
  <c r="T24" i="101"/>
  <c r="X23" i="101"/>
  <c r="W23" i="101"/>
  <c r="V23" i="101"/>
  <c r="T23" i="101"/>
  <c r="X22" i="101"/>
  <c r="W22" i="101"/>
  <c r="V22" i="101"/>
  <c r="T22" i="101"/>
  <c r="X21" i="101"/>
  <c r="W21" i="101"/>
  <c r="V21" i="101"/>
  <c r="T21" i="101"/>
  <c r="X20" i="101"/>
  <c r="W20" i="101"/>
  <c r="V20" i="101"/>
  <c r="T20" i="101"/>
  <c r="X19" i="101"/>
  <c r="W19" i="101"/>
  <c r="V19" i="101"/>
  <c r="T19" i="101"/>
  <c r="V18" i="101"/>
  <c r="V17" i="101"/>
  <c r="V16" i="101"/>
  <c r="T16" i="101"/>
  <c r="N12" i="101"/>
  <c r="A8" i="101"/>
  <c r="A7" i="101"/>
  <c r="A6" i="101"/>
  <c r="K32" i="105" l="1"/>
  <c r="M28" i="103"/>
  <c r="P28" i="103" s="1"/>
  <c r="M34" i="103"/>
  <c r="P34" i="103" s="1"/>
  <c r="M20" i="105"/>
  <c r="P20" i="105" s="1"/>
  <c r="P32" i="105"/>
  <c r="M18" i="105"/>
  <c r="P18" i="105" s="1"/>
  <c r="M30" i="105"/>
  <c r="P30" i="105" s="1"/>
  <c r="M35" i="105"/>
  <c r="P35" i="105" s="1"/>
  <c r="K37" i="105"/>
  <c r="P25" i="105"/>
  <c r="P28" i="105"/>
  <c r="P31" i="105"/>
  <c r="K17" i="104"/>
  <c r="M19" i="104"/>
  <c r="P19" i="104" s="1"/>
  <c r="K21" i="104"/>
  <c r="M23" i="104"/>
  <c r="P23" i="104" s="1"/>
  <c r="K25" i="104"/>
  <c r="M27" i="104"/>
  <c r="P27" i="104" s="1"/>
  <c r="K29" i="104"/>
  <c r="P17" i="104"/>
  <c r="P21" i="104"/>
  <c r="P25" i="104"/>
  <c r="P29" i="104"/>
  <c r="P16" i="104"/>
  <c r="P20" i="104"/>
  <c r="P24" i="104"/>
  <c r="P28" i="104"/>
  <c r="N53" i="105"/>
  <c r="G16" i="106" s="1"/>
  <c r="G19" i="106" s="1"/>
  <c r="M19" i="105"/>
  <c r="P19" i="105" s="1"/>
  <c r="M23" i="105"/>
  <c r="P23" i="105" s="1"/>
  <c r="K25" i="105"/>
  <c r="K28" i="105"/>
  <c r="K31" i="105"/>
  <c r="M34" i="105"/>
  <c r="P34" i="105" s="1"/>
  <c r="O53" i="105"/>
  <c r="H16" i="106" s="1"/>
  <c r="H19" i="106" s="1"/>
  <c r="L53" i="105"/>
  <c r="I16" i="106" s="1"/>
  <c r="P37" i="105"/>
  <c r="M19" i="102"/>
  <c r="P19" i="102" s="1"/>
  <c r="K22" i="102"/>
  <c r="K25" i="102"/>
  <c r="K18" i="102"/>
  <c r="N31" i="102"/>
  <c r="G19" i="90" s="1"/>
  <c r="M23" i="102"/>
  <c r="P23" i="102" s="1"/>
  <c r="P22" i="102"/>
  <c r="P18" i="102"/>
  <c r="P25" i="102"/>
  <c r="N30" i="104"/>
  <c r="G20" i="90" s="1"/>
  <c r="K16" i="104"/>
  <c r="M18" i="104"/>
  <c r="P18" i="104" s="1"/>
  <c r="K20" i="104"/>
  <c r="M22" i="104"/>
  <c r="P22" i="104" s="1"/>
  <c r="K24" i="104"/>
  <c r="M26" i="104"/>
  <c r="P26" i="104" s="1"/>
  <c r="K28" i="104"/>
  <c r="O30" i="104"/>
  <c r="H20" i="90" s="1"/>
  <c r="L30" i="104"/>
  <c r="I20" i="90" s="1"/>
  <c r="K24" i="103"/>
  <c r="M25" i="103"/>
  <c r="P25" i="103" s="1"/>
  <c r="M20" i="103"/>
  <c r="P20" i="103" s="1"/>
  <c r="K26" i="103"/>
  <c r="M30" i="103"/>
  <c r="P30" i="103" s="1"/>
  <c r="M22" i="103"/>
  <c r="P22" i="103" s="1"/>
  <c r="M32" i="103"/>
  <c r="P32" i="103" s="1"/>
  <c r="P26" i="103"/>
  <c r="M17" i="103"/>
  <c r="P17" i="103" s="1"/>
  <c r="M21" i="103"/>
  <c r="P21" i="103" s="1"/>
  <c r="M18" i="103"/>
  <c r="P18" i="103" s="1"/>
  <c r="M27" i="103"/>
  <c r="P27" i="103" s="1"/>
  <c r="P29" i="103"/>
  <c r="M31" i="103"/>
  <c r="P31" i="103" s="1"/>
  <c r="M35" i="103"/>
  <c r="P35" i="103" s="1"/>
  <c r="P19" i="103"/>
  <c r="P33" i="103"/>
  <c r="N63" i="103"/>
  <c r="G18" i="90" s="1"/>
  <c r="P23" i="103"/>
  <c r="P24" i="103"/>
  <c r="O63" i="103"/>
  <c r="H18" i="90" s="1"/>
  <c r="K29" i="103"/>
  <c r="K33" i="103"/>
  <c r="K19" i="103"/>
  <c r="K23" i="103"/>
  <c r="L63" i="103"/>
  <c r="I18" i="90" s="1"/>
  <c r="G17" i="90"/>
  <c r="M21" i="102"/>
  <c r="P21" i="102" s="1"/>
  <c r="K21" i="102"/>
  <c r="M20" i="102"/>
  <c r="P20" i="102" s="1"/>
  <c r="P17" i="102"/>
  <c r="M24" i="102"/>
  <c r="P24" i="102" s="1"/>
  <c r="K24" i="102"/>
  <c r="M16" i="102"/>
  <c r="K17" i="102"/>
  <c r="O31" i="102"/>
  <c r="H19" i="90" s="1"/>
  <c r="L31" i="102"/>
  <c r="I19" i="90" s="1"/>
  <c r="H17" i="90"/>
  <c r="I17" i="90"/>
  <c r="I19" i="106" l="1"/>
  <c r="H12" i="106" s="1"/>
  <c r="P53" i="105"/>
  <c r="M53" i="105"/>
  <c r="F16" i="106" s="1"/>
  <c r="F19" i="106" s="1"/>
  <c r="P30" i="104"/>
  <c r="M30" i="104"/>
  <c r="F20" i="90" s="1"/>
  <c r="P63" i="103"/>
  <c r="M63" i="103"/>
  <c r="F18" i="90" s="1"/>
  <c r="M31" i="102"/>
  <c r="F19" i="90" s="1"/>
  <c r="P16" i="102"/>
  <c r="P31" i="102" s="1"/>
  <c r="F17" i="90"/>
  <c r="N11" i="104" l="1"/>
  <c r="E20" i="90"/>
  <c r="N11" i="102"/>
  <c r="E19" i="90"/>
  <c r="N11" i="103"/>
  <c r="E18" i="90"/>
  <c r="N11" i="101"/>
  <c r="E17" i="90"/>
  <c r="N11" i="105"/>
  <c r="E16" i="106"/>
  <c r="E19" i="106" s="1"/>
  <c r="B17" i="91"/>
  <c r="A7" i="90"/>
  <c r="A5" i="118" l="1"/>
  <c r="A5" i="116"/>
  <c r="A5" i="117"/>
  <c r="A5" i="115"/>
  <c r="A5" i="113"/>
  <c r="A5" i="114"/>
  <c r="A5" i="109"/>
  <c r="A5" i="108"/>
  <c r="A5" i="107"/>
  <c r="A5" i="112"/>
  <c r="A5" i="111"/>
  <c r="A5" i="110"/>
  <c r="A5" i="105"/>
  <c r="A5" i="104"/>
  <c r="A5" i="101"/>
  <c r="A5" i="103"/>
  <c r="A5" i="102"/>
  <c r="E22" i="106"/>
  <c r="E20" i="106"/>
  <c r="E21" i="106" s="1"/>
  <c r="A5" i="99"/>
  <c r="E23" i="106" l="1"/>
  <c r="H11" i="106" s="1"/>
  <c r="X22" i="99"/>
  <c r="W22" i="99"/>
  <c r="V22" i="99"/>
  <c r="T22" i="99"/>
  <c r="O22" i="99"/>
  <c r="N22" i="99"/>
  <c r="L22" i="99"/>
  <c r="H22" i="99"/>
  <c r="K22" i="99" s="1"/>
  <c r="X21" i="99"/>
  <c r="W21" i="99"/>
  <c r="V21" i="99"/>
  <c r="T21" i="99"/>
  <c r="O21" i="99"/>
  <c r="N21" i="99"/>
  <c r="L21" i="99"/>
  <c r="H21" i="99"/>
  <c r="M21" i="99" s="1"/>
  <c r="X20" i="99"/>
  <c r="W20" i="99"/>
  <c r="V20" i="99"/>
  <c r="T20" i="99"/>
  <c r="O20" i="99"/>
  <c r="N20" i="99"/>
  <c r="L20" i="99"/>
  <c r="H20" i="99"/>
  <c r="K20" i="99" s="1"/>
  <c r="X19" i="99"/>
  <c r="W19" i="99"/>
  <c r="V19" i="99"/>
  <c r="T19" i="99"/>
  <c r="O19" i="99"/>
  <c r="N19" i="99"/>
  <c r="L19" i="99"/>
  <c r="H19" i="99"/>
  <c r="K19" i="99" s="1"/>
  <c r="X18" i="99"/>
  <c r="W18" i="99"/>
  <c r="V18" i="99"/>
  <c r="T18" i="99"/>
  <c r="O18" i="99"/>
  <c r="N18" i="99"/>
  <c r="L18" i="99"/>
  <c r="H18" i="99"/>
  <c r="K18" i="99" s="1"/>
  <c r="X17" i="99"/>
  <c r="W17" i="99"/>
  <c r="V17" i="99"/>
  <c r="T17" i="99"/>
  <c r="O17" i="99"/>
  <c r="N17" i="99"/>
  <c r="L17" i="99"/>
  <c r="H17" i="99"/>
  <c r="K17" i="99" s="1"/>
  <c r="X16" i="99"/>
  <c r="W16" i="99"/>
  <c r="V16" i="99"/>
  <c r="T16" i="99"/>
  <c r="O16" i="99"/>
  <c r="N16" i="99"/>
  <c r="L16" i="99"/>
  <c r="H16" i="99"/>
  <c r="M16" i="99" s="1"/>
  <c r="L23" i="99" l="1"/>
  <c r="I16" i="90" s="1"/>
  <c r="I31" i="90" s="1"/>
  <c r="C18" i="91"/>
  <c r="M18" i="99"/>
  <c r="P18" i="99" s="1"/>
  <c r="M22" i="99"/>
  <c r="P22" i="99" s="1"/>
  <c r="K16" i="99"/>
  <c r="M19" i="99"/>
  <c r="P19" i="99" s="1"/>
  <c r="M20" i="99"/>
  <c r="P20" i="99" s="1"/>
  <c r="K21" i="99"/>
  <c r="P16" i="99"/>
  <c r="P21" i="99"/>
  <c r="M17" i="99"/>
  <c r="P17" i="99" s="1"/>
  <c r="P23" i="99" l="1"/>
  <c r="D28" i="99"/>
  <c r="D31" i="99"/>
  <c r="C16" i="90" l="1"/>
  <c r="B16" i="90"/>
  <c r="D36" i="99"/>
  <c r="D33" i="99"/>
  <c r="N12" i="99"/>
  <c r="A8" i="99"/>
  <c r="A7" i="99"/>
  <c r="A6" i="99"/>
  <c r="C45" i="90"/>
  <c r="B40" i="90"/>
  <c r="C40" i="90"/>
  <c r="C37" i="90"/>
  <c r="M23" i="99" l="1"/>
  <c r="N23" i="99"/>
  <c r="O23" i="99"/>
  <c r="G16" i="90" l="1"/>
  <c r="G31" i="90" s="1"/>
  <c r="H16" i="90"/>
  <c r="H31" i="90" s="1"/>
  <c r="F16" i="90"/>
  <c r="F31" i="90" s="1"/>
  <c r="E16" i="90" l="1"/>
  <c r="N11" i="99"/>
  <c r="A9" i="90"/>
  <c r="E31" i="90" l="1"/>
  <c r="E32" i="90" s="1"/>
  <c r="E33" i="90" s="1"/>
  <c r="A10" i="90"/>
  <c r="E34" i="90" l="1"/>
  <c r="E35" i="90" s="1"/>
  <c r="A8" i="90"/>
  <c r="H12" i="90" l="1"/>
  <c r="C17" i="91" l="1"/>
  <c r="C19" i="91" s="1"/>
  <c r="C21" i="91" l="1"/>
  <c r="C23" i="91" s="1"/>
  <c r="H11"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A9" authorId="0" shapeId="0" xr:uid="{00000000-0006-0000-0000-000001000000}">
      <text>
        <r>
          <rPr>
            <b/>
            <sz val="9"/>
            <color indexed="81"/>
            <rFont val="Tahoma"/>
            <family val="2"/>
            <charset val="186"/>
          </rPr>
          <t>Aizpildīt pelēki iekrāsotos laukus ar attiecīgo informāciju un piedāvājumu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9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9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9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9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A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A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A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A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B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B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B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B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C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C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C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C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D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D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D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D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E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E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E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E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F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F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F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F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10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10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10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10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D20" authorId="0" shapeId="0" xr:uid="{00000000-0006-0000-1100-000001000000}">
      <text>
        <r>
          <rPr>
            <b/>
            <sz val="9"/>
            <color indexed="81"/>
            <rFont val="Tahoma"/>
            <family val="2"/>
            <charset val="186"/>
          </rPr>
          <t xml:space="preserve">Atbilstoši 03.05.2017. MK noteikumu Nr.239 3.9.punktam
</t>
        </r>
        <r>
          <rPr>
            <i/>
            <sz val="9"/>
            <color indexed="81"/>
            <rFont val="Tahoma"/>
            <family val="2"/>
            <charset val="186"/>
          </rPr>
          <t>virsizdevumos iekļauj papildu izmaksas, kuras saistītas ar būvlaukuma iekārtošanu, uzturēšanu, būvdarbu organizēšanu, vadīšanu, darba aizsardzību un apdrošināšanu, citas ar būvdarbu realizāciju saistītas izmaksas.</t>
        </r>
        <r>
          <rPr>
            <b/>
            <sz val="9"/>
            <color indexed="81"/>
            <rFont val="Tahoma"/>
            <family val="2"/>
            <charset val="186"/>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12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12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12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12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D32" authorId="0" shapeId="0" xr:uid="{00000000-0006-0000-0100-000001000000}">
      <text>
        <r>
          <rPr>
            <b/>
            <sz val="9"/>
            <color indexed="81"/>
            <rFont val="Tahoma"/>
            <family val="2"/>
            <charset val="186"/>
          </rPr>
          <t xml:space="preserve">Atbilstoši 03.05.2017. MK noteikumu Nr.239 3.9.punktam
</t>
        </r>
        <r>
          <rPr>
            <i/>
            <sz val="9"/>
            <color indexed="81"/>
            <rFont val="Tahoma"/>
            <family val="2"/>
            <charset val="186"/>
          </rPr>
          <t>virsizdevumos iekļauj papildu izmaksas, kuras saistītas ar būvlaukuma iekārtošanu, uzturēšanu, būvdarbu organizēšanu, vadīšanu, darba aizsardzību un apdrošināšanu, citas ar būvdarbu realizāciju saistītas izmaksas.</t>
        </r>
        <r>
          <rPr>
            <b/>
            <sz val="9"/>
            <color indexed="81"/>
            <rFont val="Tahoma"/>
            <family val="2"/>
            <charset val="186"/>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13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13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13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13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14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14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14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14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2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2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2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2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3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3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3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3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4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4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4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4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5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5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5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5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6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6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6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6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7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7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7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7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Inga Dimanta</author>
  </authors>
  <commentList>
    <comment ref="C14" authorId="0" shapeId="0" xr:uid="{00000000-0006-0000-0800-000001000000}">
      <text>
        <r>
          <rPr>
            <b/>
            <sz val="9"/>
            <color indexed="81"/>
            <rFont val="Tahoma"/>
            <family val="2"/>
            <charset val="186"/>
          </rPr>
          <t>Ja lokālajā tāmē ir norādīta konkrēta ražotāja produkcija, pretendents, saskaņā ar Iepirkuma nolikumā noteikto kārtību, drīkst piedāvāt tās ekvivalentu.</t>
        </r>
      </text>
    </comment>
    <comment ref="H15" authorId="0" shapeId="0" xr:uid="{00000000-0006-0000-0800-000002000000}">
      <text>
        <r>
          <rPr>
            <b/>
            <sz val="9"/>
            <color indexed="81"/>
            <rFont val="Tahoma"/>
            <family val="2"/>
            <charset val="186"/>
          </rPr>
          <t xml:space="preserve">Atbilstoši 03.05.2017. MK noteikumu Nr.239 19.punktam – darba algā jāiekļauj </t>
        </r>
        <r>
          <rPr>
            <i/>
            <sz val="9"/>
            <color indexed="81"/>
            <rFont val="Tahoma"/>
            <family val="2"/>
            <charset val="186"/>
          </rPr>
          <t xml:space="preserve">bruto darbaspēka izmaksas – darba algu, ietverot valsts noteiktos darba algas nodokļus un nodevas </t>
        </r>
        <r>
          <rPr>
            <sz val="9"/>
            <color indexed="81"/>
            <rFont val="Tahoma"/>
            <family val="2"/>
            <charset val="186"/>
          </rPr>
          <t>(tai skaitā darba devēja sociālais nodoklis)</t>
        </r>
      </text>
    </comment>
    <comment ref="I15" authorId="0" shapeId="0" xr:uid="{00000000-0006-0000-0800-000003000000}">
      <text>
        <r>
          <rPr>
            <b/>
            <sz val="9"/>
            <color indexed="81"/>
            <rFont val="Tahoma"/>
            <family val="2"/>
            <charset val="186"/>
          </rPr>
          <t>Atbilstoši 03.05.2017. MK noteikumu Nr.239 18.1.punktam – būvizstrādājumu tiešajās izmaksās jāiekļauj:</t>
        </r>
        <r>
          <rPr>
            <i/>
            <sz val="9"/>
            <color indexed="81"/>
            <rFont val="Tahoma"/>
            <family val="2"/>
            <charset val="186"/>
          </rPr>
          <t xml:space="preserve"> ar būvdarbu izpildi saistīto būvizstrādājumu iegādes izmaksas, ieskaitot transporta izmaksas to nogādei līdz būvobjektam, sagādes izmaksas, būvizstrādājumu tirgus cenas, importa operāciju nodokļus, iepakojuma izmaksas (tai skaitā tā utilizēšanas izmaksas vai atpakaļnodošanas ieņēmumus), kā arī būvražošanas procesa zudumus un normēto izlietojumu</t>
        </r>
      </text>
    </comment>
    <comment ref="J15" authorId="0" shapeId="0" xr:uid="{00000000-0006-0000-0800-000004000000}">
      <text>
        <r>
          <rPr>
            <b/>
            <sz val="9"/>
            <color indexed="81"/>
            <rFont val="Tahoma"/>
            <family val="2"/>
            <charset val="186"/>
          </rPr>
          <t xml:space="preserve">Atbilstoši 03.05.2017. MK noteikumu Nr.239 18.4.punktam –  tiešajās izmaksās jāiekļauj:  </t>
        </r>
        <r>
          <rPr>
            <i/>
            <sz val="9"/>
            <color indexed="81"/>
            <rFont val="Tahoma"/>
            <family val="2"/>
            <charset val="186"/>
          </rPr>
          <t>būvmašīnu, ierīču, mehānismu un palīgiekārtu nomas vai ekspluatācijas izdevumus, kā arī to nolietojumu (amortizācijas izmaksas).</t>
        </r>
      </text>
    </comment>
  </commentList>
</comments>
</file>

<file path=xl/sharedStrings.xml><?xml version="1.0" encoding="utf-8"?>
<sst xmlns="http://schemas.openxmlformats.org/spreadsheetml/2006/main" count="3115" uniqueCount="1224">
  <si>
    <t>APSTIPRINU</t>
  </si>
  <si>
    <t>(pasūtītāja paraksts un tā atšifrējums)</t>
  </si>
  <si>
    <t>Z.v.</t>
  </si>
  <si>
    <t>Objekta nosaukums</t>
  </si>
  <si>
    <t>Kopā</t>
  </si>
  <si>
    <t>PVN 21%</t>
  </si>
  <si>
    <t>Sastādīja:</t>
  </si>
  <si>
    <t>(paraksts un tā atšifrējums, amats, uzņēmuma nosaukums, datums)</t>
  </si>
  <si>
    <t>Sertifikāta Nr.:</t>
  </si>
  <si>
    <t>Tāme sastādīta</t>
  </si>
  <si>
    <t>Nr.p.k.</t>
  </si>
  <si>
    <t>KOPĀ</t>
  </si>
  <si>
    <t>Pārbaudīja:</t>
  </si>
  <si>
    <t>Kods</t>
  </si>
  <si>
    <t>Darba nosaukums</t>
  </si>
  <si>
    <t>Mērvienība</t>
  </si>
  <si>
    <t>Daudzums</t>
  </si>
  <si>
    <t>Vienības izmaksas</t>
  </si>
  <si>
    <t>Kopā uz visu apjomu</t>
  </si>
  <si>
    <t>Kopējā darbietilpība, c/h</t>
  </si>
  <si>
    <t>Kods, tāmes Nr.</t>
  </si>
  <si>
    <t>Tai skaitā</t>
  </si>
  <si>
    <t>Darbietilpība c/h</t>
  </si>
  <si>
    <t>Virsizdevumi (%)</t>
  </si>
  <si>
    <t>t.sk.darba aizsardzība</t>
  </si>
  <si>
    <t>Peļņa (%)</t>
  </si>
  <si>
    <t>Pavisam KOPĀ:</t>
  </si>
  <si>
    <t>1.</t>
  </si>
  <si>
    <t>Kopā ar PVN</t>
  </si>
  <si>
    <t xml:space="preserve"> BŪVNIECĪBAS KOPTĀME</t>
  </si>
  <si>
    <t>LOKĀLĀ TĀME Nr.</t>
  </si>
  <si>
    <r>
      <rPr>
        <i/>
        <sz val="11"/>
        <color rgb="FFC00000"/>
        <rFont val="Times New Roman"/>
        <family val="1"/>
        <charset val="186"/>
      </rPr>
      <t xml:space="preserve">Nekodēti darbu apjomi, </t>
    </r>
    <r>
      <rPr>
        <b/>
        <i/>
        <sz val="11"/>
        <color rgb="FFC00000"/>
        <rFont val="Times New Roman"/>
        <family val="1"/>
        <charset val="186"/>
      </rPr>
      <t xml:space="preserve">izmantojami piedāvājuma </t>
    </r>
    <r>
      <rPr>
        <b/>
        <i/>
        <u/>
        <sz val="11"/>
        <color rgb="FFC00000"/>
        <rFont val="Times New Roman"/>
        <family val="1"/>
        <charset val="186"/>
      </rPr>
      <t>sagatavošanas procesam.</t>
    </r>
  </si>
  <si>
    <t>(būvdarba veids vai konstruktīvā elementa nosaukums)</t>
  </si>
  <si>
    <t>Būvdarbu veids vai konstruktīvā elementa nosaukums</t>
  </si>
  <si>
    <t>Tāmes izmaksas</t>
  </si>
  <si>
    <t>būvizstrādājumi</t>
  </si>
  <si>
    <t>mehānismi</t>
  </si>
  <si>
    <t>darba alga</t>
  </si>
  <si>
    <t>Objekta izmaksas (euro)</t>
  </si>
  <si>
    <t>Tāme sastādīta:</t>
  </si>
  <si>
    <t>20___.gada ___._________________</t>
  </si>
  <si>
    <t>Par kopējo summu (euro)</t>
  </si>
  <si>
    <r>
      <t xml:space="preserve">03.05.2017. MK noteikumu Nr.239 </t>
    </r>
    <r>
      <rPr>
        <i/>
        <u/>
        <sz val="8"/>
        <rFont val="Times New Roman"/>
        <family val="1"/>
        <charset val="186"/>
      </rPr>
      <t>6.pielikums</t>
    </r>
    <r>
      <rPr>
        <i/>
        <sz val="8"/>
        <rFont val="Times New Roman"/>
        <family val="1"/>
        <charset val="186"/>
      </rPr>
      <t xml:space="preserve">
</t>
    </r>
  </si>
  <si>
    <r>
      <t xml:space="preserve">03.05.2017. MK noteikumu Nr.239 </t>
    </r>
    <r>
      <rPr>
        <i/>
        <u/>
        <sz val="8"/>
        <rFont val="Times New Roman"/>
        <family val="1"/>
        <charset val="186"/>
      </rPr>
      <t>7.pielikums</t>
    </r>
  </si>
  <si>
    <r>
      <t xml:space="preserve">03.05.2017. MK noteikumu Nr.239 </t>
    </r>
    <r>
      <rPr>
        <i/>
        <u/>
        <sz val="8"/>
        <rFont val="Times New Roman"/>
        <family val="1"/>
        <charset val="186"/>
      </rPr>
      <t>5.pielikums</t>
    </r>
  </si>
  <si>
    <t>(būvdarbu veids vai konstruktīvā elementa nosaukums)</t>
  </si>
  <si>
    <t>euro</t>
  </si>
  <si>
    <t>Būvdarbu nosaukums</t>
  </si>
  <si>
    <t>laika norma (c/h)</t>
  </si>
  <si>
    <t>kopā</t>
  </si>
  <si>
    <t>darbietilpība (c/h)</t>
  </si>
  <si>
    <t>summa</t>
  </si>
  <si>
    <r>
      <t xml:space="preserve">TIEŠĀS IZMAKSAS KOPĀ, 
</t>
    </r>
    <r>
      <rPr>
        <i/>
        <sz val="12"/>
        <rFont val="Times New Roman"/>
        <family val="1"/>
        <charset val="186"/>
      </rPr>
      <t>t. sk. darba devēja sociālais nodoklis (%)</t>
    </r>
  </si>
  <si>
    <r>
      <t xml:space="preserve">Piezīme. * Aile aizpildāma, ja būvdarbu iedalījums veikts saskaņā ar 2017.gada 3.maija Ministra kabineta (MK) noteikumu Nr.239 </t>
    </r>
    <r>
      <rPr>
        <i/>
        <u/>
        <sz val="10"/>
        <rFont val="Times New Roman"/>
        <family val="1"/>
        <charset val="186"/>
      </rPr>
      <t>1. pielikumu</t>
    </r>
    <r>
      <rPr>
        <i/>
        <sz val="10"/>
        <rFont val="Times New Roman"/>
        <family val="1"/>
        <charset val="186"/>
      </rPr>
      <t>.</t>
    </r>
  </si>
  <si>
    <r>
      <t>darba samaksas likme</t>
    </r>
    <r>
      <rPr>
        <b/>
        <sz val="10"/>
        <rFont val="Times New Roman"/>
        <family val="1"/>
        <charset val="186"/>
      </rPr>
      <t>*</t>
    </r>
    <r>
      <rPr>
        <sz val="10"/>
        <rFont val="Times New Roman"/>
        <family val="1"/>
        <charset val="186"/>
      </rPr>
      <t xml:space="preserve"> </t>
    </r>
    <r>
      <rPr>
        <i/>
        <sz val="10"/>
        <rFont val="Times New Roman"/>
        <family val="1"/>
        <charset val="186"/>
      </rPr>
      <t>(euro/h)</t>
    </r>
  </si>
  <si>
    <t>m2</t>
  </si>
  <si>
    <t>m</t>
  </si>
  <si>
    <t>m3</t>
  </si>
  <si>
    <t>gb</t>
  </si>
  <si>
    <t>vietas</t>
  </si>
  <si>
    <t>DAŽĀDI DARBI</t>
  </si>
  <si>
    <t>gb.</t>
  </si>
  <si>
    <t>SATIKSMES APRĪKOJUMS</t>
  </si>
  <si>
    <t>Tranšejas rakšana un aizbēršana viena līdz divu kabeļu (caurules) gūldīšanai 1m dziļumā</t>
  </si>
  <si>
    <t>kpl.</t>
  </si>
  <si>
    <t>KOPSAVILKUMA APRĒĶINS Nr.1</t>
  </si>
  <si>
    <t>KOPSAVILKUMA APRĒĶINS Nr.2</t>
  </si>
  <si>
    <t>2.</t>
  </si>
  <si>
    <t xml:space="preserve">Objekta adrese: Peldu ielā 57, Liepājā </t>
  </si>
  <si>
    <t>Tāme sastādīta 2019.gada tirgus cenās, pamatojoties uz AR daļas rasējumiem</t>
  </si>
  <si>
    <t>DEMONTĀŽAS DARBI</t>
  </si>
  <si>
    <t>Esošās ēkas demontāža, ieskaitot pamatu demontāžu 1.5 m dziļumā</t>
  </si>
  <si>
    <t>Esošās estrādes un jumta demontāža</t>
  </si>
  <si>
    <t xml:space="preserve">Esošā teritorijas labiekārtojuma, kā arī esošo segumu demontāža </t>
  </si>
  <si>
    <t>Esošo koku ciršana (35 koki, no kuriem 3 ir divstumbru)</t>
  </si>
  <si>
    <t>Soliņu demontāža (garums 2m)</t>
  </si>
  <si>
    <t>Soliņu demontāža (garums 4m)</t>
  </si>
  <si>
    <t xml:space="preserve">Demontēto elementu un būvgružu savākšana   (k=1,3) </t>
  </si>
  <si>
    <t>VISPĀRĒJIE BŪVDARBI</t>
  </si>
  <si>
    <t xml:space="preserve">Tāme sastādīta 2019.gada tirgus cenās, pamatojoties uz AR, BK daļas rasējumiem. </t>
  </si>
  <si>
    <t>BŪVKONSTRUKCIJAS</t>
  </si>
  <si>
    <t>Pirms būvniecības uzsākšanas pasūtītājs un būvnieks saskaņo virsmas etalonu, izgatavojot paraugu, saskaņā ar kuru tiek atveidņotas konstrukcijas ar eksponētā betona virsmu</t>
  </si>
  <si>
    <t>Pamati un zemes darbi</t>
  </si>
  <si>
    <t>Grunts rakšana ar ekskavatoru</t>
  </si>
  <si>
    <t>Grunts rakšana ar ekskavatoru, iekraujot grunti automašīnā-pašizgāzējā</t>
  </si>
  <si>
    <t>Grunts rakšana ar rokām</t>
  </si>
  <si>
    <t>Būvbedres un tranšejas aizbēršana ar rokām</t>
  </si>
  <si>
    <t>Pamatu aizbēršana ar buldozeru</t>
  </si>
  <si>
    <t>Liekās grunts aizvešana</t>
  </si>
  <si>
    <t>Pamatojuma grunts blietēšana</t>
  </si>
  <si>
    <t xml:space="preserve">Blietētu šķembu pamatojuma (fr.8-32mm) izbūve zem pamatiem </t>
  </si>
  <si>
    <t>Pamatu PS-1, 2 gab.betonēšana, betons C25/30 F150 W10, iestrādājot ar sūkni, iesk.veidņu montāžu un demontāžu</t>
  </si>
  <si>
    <t>Stiegrošana ar tērauda stiegrām B500B (Ø12-36)</t>
  </si>
  <si>
    <t>kg</t>
  </si>
  <si>
    <t>Ieliekamā detaļa EB-1</t>
  </si>
  <si>
    <t>Pamatu PS-2, 2 gab.betonēšana, betons C25/30 F150 W10, iestrādājot ar sūkni, iesk.veidņu montāžu un demontāžu</t>
  </si>
  <si>
    <t>Pamatu PL-1, 7,9m, betonēšana, betons C25/30 F150 W10, iestrādājot ar sūkni, iesk.veidņu montāžu un demontāžu</t>
  </si>
  <si>
    <t>Stiegrošana ar tērauda stiegrām B500B (Ø12-32)</t>
  </si>
  <si>
    <t>Pamatu PL-2, 59,6m, betonēšana, betons C25/30 F150 W10, iestrādājot ar sūkni, iesk.veidņu montāžu un demontāžu</t>
  </si>
  <si>
    <t>Stiegrošana ar tērauda stiegrām B500B Ø12</t>
  </si>
  <si>
    <t>Pamatu PL-2A, 18,6m, betonēšana, betons C25/30 F150 W10, iestrādājot ar sūkni, iesk.veidņu montāžu un demontāžu</t>
  </si>
  <si>
    <t>Pamatu PL-3, 34m, betonēšana, betons C25/30 F150 W10, iestrādājot ar sūkni, iesk.veidņu montāžu un demontāžu</t>
  </si>
  <si>
    <t>Pamatu PL-4A, 18m, betonēšana, betons C25/30 F150 W10, iestrādājot ar sūkni, iesk.veidņu montāžu un demontāžu</t>
  </si>
  <si>
    <t>Pamatu PL-4B, 11,6m, betonēšana, betons C25/30 F150 W10, iestrādājot ar sūkni, iesk.veidņu montāžu un demontāžu</t>
  </si>
  <si>
    <t>Pamatu PL-5, 79,1m, betonēšana, betons C25/30 F150 W10, iestrādājot ar sūkni, iesk.veidņu montāžu un demontāžu</t>
  </si>
  <si>
    <t>Pamatu PL-6,46m, betonēšana, betons C25/30 F150 W10, iestrādājot ar sūkni, iesk.veidņu montāžu un demontāžu</t>
  </si>
  <si>
    <t>Pamatu PL-7, 502,7m, betonēšana, betons C25/30 F150 W10, iestrādājot ar sūkni, iesk.veidņu montāžu un demontāžu</t>
  </si>
  <si>
    <t>Pamatu PL-8, 2,4m, betonēšana, betons C25/30 F150 W10, iestrādājot ar sūkni, iesk.veidņu montāžu un demontāžu</t>
  </si>
  <si>
    <t>Sienas</t>
  </si>
  <si>
    <t>Sienu SM-1, 6,0m, betonēšana, betons C25/30 F150 W10, iestrādājot ar sūkni, iesk.veidņu montāžu un demontāžu</t>
  </si>
  <si>
    <t>Sienu SM-2, 81,2m, betonēšana, betons C25/30 F150 W10, iestrādājot ar sūkni, iesk.veidņu montāžu un demontāžu</t>
  </si>
  <si>
    <t>Sienu SM-3, 32,2m, betonēšana, betons C25/30 F150 W10, iestrādājot ar sūkni, iesk.veidņu montāžu un demontāžu</t>
  </si>
  <si>
    <t>Sienu SM-4, 12,4m, betonēšana, betons C25/30 F150 W10, iestrādājot ar sūkni, iesk.veidņu montāžu un demontāžu</t>
  </si>
  <si>
    <t>Sienu SM-5, 10,4m, betonēšana, betons C25/30 F150 W10, iestrādājot ar sūkni, iesk.veidņu montāžu un demontāžu</t>
  </si>
  <si>
    <t>Sienu SM-6, 17,9m, betonēšana, betons C25/30 F150 W10, iestrādājot ar sūkni, iesk.veidņu montāžu un demontāžu</t>
  </si>
  <si>
    <t>Sienu SM-7, 52,3m, betonēšana, betons C25/30 F150 W10, iestrādājot ar sūkni, iesk.veidņu montāžu un demontāžu</t>
  </si>
  <si>
    <t>Sienu SM-8, 46,0m, betonēšana, betons C25/30 F150 W10, iestrādājot ar sūkni, iesk.veidņu montāžu un demontāžu</t>
  </si>
  <si>
    <t>Sienu SM-9, 5,6m, betonēšana, betons C25/30 F150 W10, iestrādājot ar sūkni, iesk.veidņu montāžu un demontāžu</t>
  </si>
  <si>
    <t>Sienu SM-10, 3,2m, betonēšana, betons C25/30 F150 W10, iestrādājot ar sūkni, iesk.veidņu montāžu un demontāžu</t>
  </si>
  <si>
    <t>Sienu SM-11, 3,0m, betonēšana, betons C25/30 F150 W10, iestrādājot ar sūkni, iesk.veidņu montāžu un demontāžu</t>
  </si>
  <si>
    <t>Sienu SM-12, 3,3m, betonēšana, betons C25/30 F150 W10, iestrādājot ar sūkni, iesk.veidņu montāžu un demontāžu</t>
  </si>
  <si>
    <t>Sijas un saites</t>
  </si>
  <si>
    <t>Sijas S-1 montāža</t>
  </si>
  <si>
    <t>Sijas S-2 montāža</t>
  </si>
  <si>
    <t>Sijas S-3 montāža</t>
  </si>
  <si>
    <t>Sijas S-4 montāža</t>
  </si>
  <si>
    <t>Sijas S-5 montāža</t>
  </si>
  <si>
    <t>Saites VS-1 montāža</t>
  </si>
  <si>
    <t>Saites VS-2 montāža</t>
  </si>
  <si>
    <t>Saites VS-3.1 montāža</t>
  </si>
  <si>
    <t>Saites VS-3.2 montāža</t>
  </si>
  <si>
    <t>Saites VS-4.1 montāža</t>
  </si>
  <si>
    <t>Saites VS-4.2 montāža</t>
  </si>
  <si>
    <t>Tērauda konstrukciju tīrīšana, gruntēšana un krāsošana ar ekspluatācijas un ugunsdrošības apstākļiem atbilstošu krāsošanas programmu</t>
  </si>
  <si>
    <t>Kopnes</t>
  </si>
  <si>
    <t>Kopņu KP-1 montāža</t>
  </si>
  <si>
    <t>Kopņu KP-2.1 montāža</t>
  </si>
  <si>
    <t>Kopņu KP-2.2 montāža</t>
  </si>
  <si>
    <t>Kopņu KP-2.3 montāža</t>
  </si>
  <si>
    <t>Kopņu KP-3 montāža</t>
  </si>
  <si>
    <t>1.stāva pārsegums</t>
  </si>
  <si>
    <t>Pārseguma betonēšana, betons C25/30 F150 W10, iestrādājot ar sūkni, iesk.veidņu montāžu un demontāžu</t>
  </si>
  <si>
    <t>2. stāva pārsegums</t>
  </si>
  <si>
    <t>Ieliekamā detaļa ID-2</t>
  </si>
  <si>
    <t>Ēkas iekšējās kāpnes K-1 un K-2</t>
  </si>
  <si>
    <t>Betons C25/30 F150 W10, iestrādājot ar sūkni, iesk.veidņu montāžu un demontāžu</t>
  </si>
  <si>
    <t>1. stāva grīdas plātne</t>
  </si>
  <si>
    <t>Skatuves grīdas plātne</t>
  </si>
  <si>
    <t>Zāles grīdas plātne un ārējās kāpnes, pandusi</t>
  </si>
  <si>
    <t>Ieliekamā detaļa ID-1</t>
  </si>
  <si>
    <t>Ārējās kāpnes teritorijā</t>
  </si>
  <si>
    <t>Koka konstrukcijas</t>
  </si>
  <si>
    <t>Koka konstrukciju- kolonnas KK-1 150x150, C30, (dziļi piesātinātas ar antiseptiķiem un antipirēniem) montāža, iesk.stiprinājuma elementus</t>
  </si>
  <si>
    <t>Koka konstrukciju- kolonnas KK-2 150x150, C30, (dziļi piesātinātas ar antiseptiķiem un antipirēniem) montāža, iesk.stiprinājuma elementus</t>
  </si>
  <si>
    <t>Koka konstrukciju- spāre SK1 150x200, C30, (dziļi piesātinātas ar antiseptiķiem un antipirēniem) montāža, iesk.stiprinājuma elementus</t>
  </si>
  <si>
    <t>Koka konstrukciju- spāre SK2 150x150, C30, (dziļi piesātinātas ar antiseptiķiem un antipirēniem) montāža, iesk.stiprinājuma elementus</t>
  </si>
  <si>
    <t>Balsta kurpe 5x150x60x125x200</t>
  </si>
  <si>
    <t>Leņķis ar ribu 2x96x106x106</t>
  </si>
  <si>
    <t>Tērauda konstrukcijas</t>
  </si>
  <si>
    <t>Tērauda konstrukciju montāža, profils HEB 300</t>
  </si>
  <si>
    <t>Tērauda konstrukciju montāža, profils HEB 260</t>
  </si>
  <si>
    <t>Tērauda konstrukciju montāža, loksne t=30mm</t>
  </si>
  <si>
    <t>Tērauda konstrukciju montāža, loksne t=16mm</t>
  </si>
  <si>
    <t>Tērauda konstrukciju montāža, profils 100x100x8.0</t>
  </si>
  <si>
    <t>Tērauda konstrukciju montāža, loksne t=10mm</t>
  </si>
  <si>
    <t>Tērauda konstrukciju montāža, loksne t=14mm</t>
  </si>
  <si>
    <t>Tērauda konstrukciju montāža, profils 80x60x10,0</t>
  </si>
  <si>
    <t>SIENAS</t>
  </si>
  <si>
    <t>Siena AS1</t>
  </si>
  <si>
    <t>Koka latas 50x50(h)mm</t>
  </si>
  <si>
    <t>Koka latas 100x25(h)mm</t>
  </si>
  <si>
    <t>Ārējā apdare- koka dēļi (vertikāli), beicēti</t>
  </si>
  <si>
    <t>Siena AS2</t>
  </si>
  <si>
    <t>Koka karkass</t>
  </si>
  <si>
    <t>Koka dēļu apšuvums, beicēti</t>
  </si>
  <si>
    <t>Siena AS3</t>
  </si>
  <si>
    <t>Akustiskie paneļi- Šrēdera difuzori, koka</t>
  </si>
  <si>
    <t>Starpsiena IS1</t>
  </si>
  <si>
    <t>W112 sistēma, Knauf White (GKB) vai Knauf Green (GKBI) plākšņu apšuvums, CW 100 profili, minerālvates aizpildījums 60mm (vai ekvivalenti materiāli)</t>
  </si>
  <si>
    <t>Starpsiena IS2</t>
  </si>
  <si>
    <t>Dubults ģipškartona plākšņu apšuvums uz vieglmetāla karkasa, PAROC eXtra 100mm siltinājums, gaisa un tvaika barjera PAROC XMV 020 bas (vai ekvivalenti materiāli)</t>
  </si>
  <si>
    <t>JUMTS</t>
  </si>
  <si>
    <t>Jumts J1</t>
  </si>
  <si>
    <t>PVC membrānas 1,6mm PROTAN vai ekvivalenta ieklāšana</t>
  </si>
  <si>
    <t>Jumts J2</t>
  </si>
  <si>
    <t>OSB plātnes 22mm</t>
  </si>
  <si>
    <t>Jumts J3</t>
  </si>
  <si>
    <t>PVC tenta iesegums (Valmiera Glass UK Ltd Atex® 5000 TRL augstas veiktspējas stikla šķiedras audums, piesūcināts un pārklāts ar speciāli izgatavotiem caurspīdīgiem silikoniem vai ekvivalents), iesk.stiprinājuma elementus</t>
  </si>
  <si>
    <t>Jumta elementi</t>
  </si>
  <si>
    <t>Jumta notekas</t>
  </si>
  <si>
    <t>Jumta teknes</t>
  </si>
  <si>
    <t>Horizontālā jumta trošu drošības sistēma piemēram Vertic Altiligne vai ekvivalents</t>
  </si>
  <si>
    <t>Metāla jumta lūka JL2 800x800mm</t>
  </si>
  <si>
    <t>Skārda lāseņi, pieslēgumi jumtam J-1</t>
  </si>
  <si>
    <t>Skārda lāseņi, pieslēgumi jumtam J-2</t>
  </si>
  <si>
    <t>GRĪDAS</t>
  </si>
  <si>
    <t>Grīdas G1 (2.stāvā)</t>
  </si>
  <si>
    <t>Stiegrota betona izlīdzinošais slānis 50-60mm</t>
  </si>
  <si>
    <t>Grīdas G1*  (2.stāvā)</t>
  </si>
  <si>
    <t>Hidroizolācija PAROC XMV 001 (vai ekvivalents)</t>
  </si>
  <si>
    <t>Grīdas G2  (1.stāvā)</t>
  </si>
  <si>
    <t>Blietētas šķembas uz esošas noblietētas grunts 80mm, frakcija 0-40mm</t>
  </si>
  <si>
    <t>Grīdas G3  (sargu telpā)</t>
  </si>
  <si>
    <t>Ekstrudēta putupolistirola siltumizolācija 100mm biezumā</t>
  </si>
  <si>
    <t>Grīdas G4  (skatuve)</t>
  </si>
  <si>
    <t>Blietētas šķembas uz esošas noblietētas grunts 80mm biezumā</t>
  </si>
  <si>
    <t>Hidroizolācijas starplika zem gulšņiem</t>
  </si>
  <si>
    <t>Antiseptizēti koka gulšņi 50x50mm, solis 300mm</t>
  </si>
  <si>
    <t>Grīdas G5  (skatītāju daļa)</t>
  </si>
  <si>
    <t>Regulējami terases balsti 40mm</t>
  </si>
  <si>
    <t>Kompozītmateriāla sija 25x50mm</t>
  </si>
  <si>
    <t>AILU AIZPILDĪJUMS</t>
  </si>
  <si>
    <t>Logi</t>
  </si>
  <si>
    <t>Alumīnija konstrukcijas logu L1 izbūve 700x1280mm (saskaņā ar specifikāciju, iesk.furnitūru)</t>
  </si>
  <si>
    <t>Alumīnija konstrukcijas logu L2 izbūve 2900x2230mm (saskaņā ar specifikāciju, iesk.furnitūru)</t>
  </si>
  <si>
    <t>Alumīnija konstrukcijas logu L3 izbūve 1200x1280mm (saskaņā ar specifikāciju, iesk.furnitūru)</t>
  </si>
  <si>
    <t>Alumīnija konstrukcijas logu L4 izbūve 1700x2120mm (saskaņā ar specifikāciju, iesk.furnitūru)</t>
  </si>
  <si>
    <t>Alumīnija konstrukcijas logu L5 izbūve 3740x2120mm (saskaņā ar specifikāciju, iesk.furnitūru)</t>
  </si>
  <si>
    <t>Alumīnija konstrukcijas logu L6 izbūve 2400x850mm (saskaņā ar specifikāciju, iesk.furnitūru)</t>
  </si>
  <si>
    <t>Alumīnija konstrukcijas logu L7 izbūve 3200x850mm (saskaņā ar specifikāciju, iesk.furnitūru)</t>
  </si>
  <si>
    <t>Alumīnija konstrukcijas logu L8 izbūve 1200x850mm (saskaņā ar specifikāciju, iesk.furnitūru)</t>
  </si>
  <si>
    <t>Alumīnija konstrukcijas logu L9 izbūve 8040x850mm (saskaņā ar specifikāciju, iesk.furnitūru)</t>
  </si>
  <si>
    <t>Alumīnija konstrukcijas logu L10 izbūve 3200x850mm (saskaņā ar specifikāciju, iesk.furnitūru)</t>
  </si>
  <si>
    <t>Alumīnija konstrukcijas logu L11 izbūve 2400x850mm (saskaņā ar specifikāciju, iesk.furnitūru)</t>
  </si>
  <si>
    <t>Alumīnija konstrukcijas logu L12 izbūve 3740x2120mm (saskaņā ar specifikāciju, iesk.furnitūru)</t>
  </si>
  <si>
    <t>Alumīnija konstrukcijas logu L13 izbūve 1700x2120mm (saskaņā ar specifikāciju, iesk.furnitūru)</t>
  </si>
  <si>
    <t>Alumīnija konstrukcijas logu L14 izbūve 1000x1100mm (saskaņā ar specifikāciju, iesk.furnitūru)</t>
  </si>
  <si>
    <t>Durvis</t>
  </si>
  <si>
    <t>Alumīnija konstrukcijas durvju AD1 izbūve 1100x2100mm (saskaņā ar specifikāciju, iesk.furnitūru)</t>
  </si>
  <si>
    <t>Alumīnija konstrukcijas durvju AD2 izbūve 1100x2100mm (saskaņā ar specifikāciju, iesk.furnitūru)</t>
  </si>
  <si>
    <t>Alumīnija konstrukcijas durvju AD3 izbūve 1000x2100mm (saskaņā ar specifikāciju, iesk.furnitūru)</t>
  </si>
  <si>
    <t>Koka konstrukcijas bīdāmu durvju D1 izbūve 4200x3100mm (saskaņā ar specifikāciju, iesk.furnitūru)</t>
  </si>
  <si>
    <t>Koka konstrukcijas durvju D2 izbūve 900x2100mm (saskaņā ar specifikāciju, iesk.furnitūru)</t>
  </si>
  <si>
    <t>Koka konstrukcijas durvju D3 izbūve 750x2100mm (saskaņā ar specifikāciju, iesk.furnitūru)</t>
  </si>
  <si>
    <t>Koka konstrukcijas durvju D4 izbūve 900x2100mm (saskaņā ar specifikāciju, iesk.furnitūru)</t>
  </si>
  <si>
    <t>Koka konstrukcijas durvju D5 izbūve 1800x2500mm (saskaņā ar specifikāciju, iesk.furnitūru)</t>
  </si>
  <si>
    <t>Koka konstrukcijas durvju D6 izbūve 1000x1000mm (saskaņā ar specifikāciju, iesk.furnitūru)</t>
  </si>
  <si>
    <t>Koka konstrukcijas durvju D7 izbūve 2000x2100mm (saskaņā ar specifikāciju, iesk.furnitūru)</t>
  </si>
  <si>
    <t>Metāla konstrukcijas ažūru durvju D8 izbūve 2400x2400mm (saskaņā ar specifikāciju, iesk.furnitūru)</t>
  </si>
  <si>
    <t>Vārti</t>
  </si>
  <si>
    <t>Metāla sendvičtipa sekciju vārtu V1 izbūve 4000x2500mm (saskaņā ar specifikāciju, iesk.furnitūru)</t>
  </si>
  <si>
    <t>Palodzes</t>
  </si>
  <si>
    <t>Cinkota skārda ārējā palodze</t>
  </si>
  <si>
    <t>Iekšējā plastikāta palodze</t>
  </si>
  <si>
    <t>IEKŠĒJĀ APDARE</t>
  </si>
  <si>
    <t>Grīdas</t>
  </si>
  <si>
    <t>Heterogēns PVC grīdas segums FORBO Eternal (vai ekvivalents)</t>
  </si>
  <si>
    <t>Pilnās akmens masas flīzes, pretslīdes koef.R=10, iesk.flīžu līmi un šuvju aizpildītāju</t>
  </si>
  <si>
    <t>Koka dēļu skatuves grīda</t>
  </si>
  <si>
    <t>Kompozītmateriāla dēļu grīda</t>
  </si>
  <si>
    <t>Divkomponentu epoksīda sveķu pārklājums ar dekoratīvajām pārslām</t>
  </si>
  <si>
    <t>Koka grīdlīste</t>
  </si>
  <si>
    <t>Griesti</t>
  </si>
  <si>
    <t>Dz/betona griesti, špaktelēti, slīpēti, gruntēti, 2xkrāsoti</t>
  </si>
  <si>
    <t>Akustiskie griestu paneļi</t>
  </si>
  <si>
    <t>Ģipškartona plātņu griesti</t>
  </si>
  <si>
    <t>Sienu sagatavošana krāsošanai- špaktelēšana, slīpēšana, gruntēšana, 2x krāsošana</t>
  </si>
  <si>
    <t>Sienu flīzēšana ar keramikas flīzēm,  iesk.flīžu līmi un šuvju aizpildītāju</t>
  </si>
  <si>
    <t>Metāla lūka grīdā GL1 4100x1500mm</t>
  </si>
  <si>
    <t>Metāla sienas kāpnes SM1, garums 3m</t>
  </si>
  <si>
    <t>Stacionāri koka soli</t>
  </si>
  <si>
    <t>Vēja aizsargi FS1</t>
  </si>
  <si>
    <t>Vēja aizsargi FS2</t>
  </si>
  <si>
    <t>Vēja aizsargi FS3</t>
  </si>
  <si>
    <t xml:space="preserve">Vēja aizsargu metāla balsti </t>
  </si>
  <si>
    <t>Margas KM1, KM1, t.sk.:</t>
  </si>
  <si>
    <t>Tērauda plakandzelzs 40x10</t>
  </si>
  <si>
    <t>Tērauda plakandzelzs 40x4</t>
  </si>
  <si>
    <t>Margas KM2</t>
  </si>
  <si>
    <t>Margas KM3</t>
  </si>
  <si>
    <t>Margas KM4</t>
  </si>
  <si>
    <t>Betona vāks kabeļu kanālam 1000x500, biezums 50mm, t.sk.:</t>
  </si>
  <si>
    <t>Betons C25/30 F150 W10</t>
  </si>
  <si>
    <t>Stiegrošana ar tērauda stiegrām B500B Ø6 un leņķa dzelzs apmale L50x4</t>
  </si>
  <si>
    <t>Afišu sienas izbūve 5000x2300mm</t>
  </si>
  <si>
    <t>Tērauds S355J2</t>
  </si>
  <si>
    <t>Teritorijas gaismeklis iGuzzini illuminazione S.p.A modelis IPro BX05
skat. lapu GP-04</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</si>
  <si>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</si>
  <si>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</si>
  <si>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</si>
  <si>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</si>
  <si>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</si>
  <si>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</si>
  <si>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</si>
  <si>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</si>
  <si>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</si>
  <si>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1.10</t>
  </si>
  <si>
    <t xml:space="preserve"> 1.11</t>
  </si>
  <si>
    <t xml:space="preserve"> 1.12</t>
  </si>
  <si>
    <t xml:space="preserve"> 1.13</t>
  </si>
  <si>
    <t xml:space="preserve"> 1.14</t>
  </si>
  <si>
    <t xml:space="preserve"> 1.15</t>
  </si>
  <si>
    <t xml:space="preserve"> 1.16</t>
  </si>
  <si>
    <t xml:space="preserve"> 1.17</t>
  </si>
  <si>
    <t xml:space="preserve"> 1.18</t>
  </si>
  <si>
    <t xml:space="preserve"> 1.19</t>
  </si>
  <si>
    <t xml:space="preserve"> 1.20</t>
  </si>
  <si>
    <t xml:space="preserve"> 1.21</t>
  </si>
  <si>
    <t xml:space="preserve"> 1.22</t>
  </si>
  <si>
    <t xml:space="preserve"> 1.23</t>
  </si>
  <si>
    <t xml:space="preserve"> 1.24</t>
  </si>
  <si>
    <t xml:space="preserve"> 1.25</t>
  </si>
  <si>
    <t xml:space="preserve"> 1.26</t>
  </si>
  <si>
    <t xml:space="preserve"> 1.27</t>
  </si>
  <si>
    <t xml:space="preserve"> 1.28</t>
  </si>
  <si>
    <t xml:space="preserve"> 1.29</t>
  </si>
  <si>
    <t xml:space="preserve"> 1.30</t>
  </si>
  <si>
    <t xml:space="preserve"> 1.31</t>
  </si>
  <si>
    <t xml:space="preserve"> 1.32</t>
  </si>
  <si>
    <t xml:space="preserve"> 1.33</t>
  </si>
  <si>
    <t xml:space="preserve"> 1.34</t>
  </si>
  <si>
    <t xml:space="preserve"> 1.35</t>
  </si>
  <si>
    <t xml:space="preserve"> 1.36</t>
  </si>
  <si>
    <t xml:space="preserve"> 1.37</t>
  </si>
  <si>
    <t xml:space="preserve"> 1.38</t>
  </si>
  <si>
    <t xml:space="preserve"> 1.39</t>
  </si>
  <si>
    <t xml:space="preserve"> 1.40</t>
  </si>
  <si>
    <t xml:space="preserve"> 1.41</t>
  </si>
  <si>
    <t xml:space="preserve"> 1.42</t>
  </si>
  <si>
    <t xml:space="preserve"> 1.43</t>
  </si>
  <si>
    <t xml:space="preserve"> 1.44</t>
  </si>
  <si>
    <t xml:space="preserve"> 1.45</t>
  </si>
  <si>
    <t xml:space="preserve"> 1.46</t>
  </si>
  <si>
    <t xml:space="preserve"> 1.47</t>
  </si>
  <si>
    <t xml:space="preserve"> 1.48</t>
  </si>
  <si>
    <t xml:space="preserve"> 1.49</t>
  </si>
  <si>
    <t xml:space="preserve"> 1.50</t>
  </si>
  <si>
    <t xml:space="preserve"> 1.51</t>
  </si>
  <si>
    <t xml:space="preserve"> 1.52</t>
  </si>
  <si>
    <t xml:space="preserve"> 1.53</t>
  </si>
  <si>
    <t xml:space="preserve"> 1.54</t>
  </si>
  <si>
    <t xml:space="preserve"> 1.55</t>
  </si>
  <si>
    <t xml:space="preserve"> 1.56</t>
  </si>
  <si>
    <t xml:space="preserve"> 1.57</t>
  </si>
  <si>
    <t xml:space="preserve"> 1.58</t>
  </si>
  <si>
    <t xml:space="preserve">  1.59</t>
  </si>
  <si>
    <t xml:space="preserve">  1.60</t>
  </si>
  <si>
    <t xml:space="preserve">  1.61</t>
  </si>
  <si>
    <t xml:space="preserve">  1.62</t>
  </si>
  <si>
    <t xml:space="preserve">  1.63</t>
  </si>
  <si>
    <t xml:space="preserve">  1.64</t>
  </si>
  <si>
    <t xml:space="preserve">  1.65</t>
  </si>
  <si>
    <t xml:space="preserve">  1.66</t>
  </si>
  <si>
    <t xml:space="preserve">  1.67</t>
  </si>
  <si>
    <t xml:space="preserve">  1.68</t>
  </si>
  <si>
    <t xml:space="preserve">  1.69</t>
  </si>
  <si>
    <t xml:space="preserve">  1.70</t>
  </si>
  <si>
    <t xml:space="preserve"> 1.71</t>
  </si>
  <si>
    <t xml:space="preserve"> 1.72</t>
  </si>
  <si>
    <t xml:space="preserve"> 1.73</t>
  </si>
  <si>
    <t xml:space="preserve"> 1.74</t>
  </si>
  <si>
    <t xml:space="preserve"> 1.75</t>
  </si>
  <si>
    <t xml:space="preserve"> 1.76</t>
  </si>
  <si>
    <t xml:space="preserve"> 1.77</t>
  </si>
  <si>
    <t xml:space="preserve"> 1.78</t>
  </si>
  <si>
    <t xml:space="preserve"> 1.79</t>
  </si>
  <si>
    <t xml:space="preserve"> 1.80</t>
  </si>
  <si>
    <t xml:space="preserve"> 1.81</t>
  </si>
  <si>
    <t xml:space="preserve"> 1.82</t>
  </si>
  <si>
    <t xml:space="preserve"> 1.83</t>
  </si>
  <si>
    <t xml:space="preserve"> 1.84</t>
  </si>
  <si>
    <t xml:space="preserve"> 1.85</t>
  </si>
  <si>
    <t xml:space="preserve"> 1.86</t>
  </si>
  <si>
    <t xml:space="preserve"> 1.87</t>
  </si>
  <si>
    <t xml:space="preserve"> 1.88</t>
  </si>
  <si>
    <t xml:space="preserve"> 1.89</t>
  </si>
  <si>
    <t xml:space="preserve"> 1.90</t>
  </si>
  <si>
    <t xml:space="preserve"> 1.91</t>
  </si>
  <si>
    <t xml:space="preserve"> 1.92</t>
  </si>
  <si>
    <t xml:space="preserve"> 1.93</t>
  </si>
  <si>
    <t xml:space="preserve"> 1.94</t>
  </si>
  <si>
    <t xml:space="preserve"> 1.95</t>
  </si>
  <si>
    <t xml:space="preserve"> 1.96</t>
  </si>
  <si>
    <t xml:space="preserve"> 1.97</t>
  </si>
  <si>
    <t xml:space="preserve"> 1.98</t>
  </si>
  <si>
    <t xml:space="preserve"> 1.99</t>
  </si>
  <si>
    <t xml:space="preserve"> 1.100</t>
  </si>
  <si>
    <t xml:space="preserve"> 1.101</t>
  </si>
  <si>
    <t xml:space="preserve"> 1.102</t>
  </si>
  <si>
    <t xml:space="preserve"> 1.103</t>
  </si>
  <si>
    <t xml:space="preserve"> 1.104</t>
  </si>
  <si>
    <t xml:space="preserve"> 1.105</t>
  </si>
  <si>
    <t xml:space="preserve"> 1.106</t>
  </si>
  <si>
    <t xml:space="preserve"> 1.107</t>
  </si>
  <si>
    <t xml:space="preserve"> 1.108</t>
  </si>
  <si>
    <t xml:space="preserve"> 1.109</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</si>
  <si>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</si>
  <si>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</si>
  <si>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</si>
  <si>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</si>
  <si>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</si>
  <si>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</si>
  <si>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</si>
  <si>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</si>
  <si>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</si>
  <si>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3.3</t>
  </si>
  <si>
    <t xml:space="preserve"> 3.4</t>
  </si>
  <si>
    <t xml:space="preserve"> 3.5</t>
  </si>
  <si>
    <t xml:space="preserve"> 3.6</t>
  </si>
  <si>
    <t xml:space="preserve"> 3.7</t>
  </si>
  <si>
    <t xml:space="preserve"> 3.8</t>
  </si>
  <si>
    <t xml:space="preserve"> 3.9</t>
  </si>
  <si>
    <t xml:space="preserve"> 3.10</t>
  </si>
  <si>
    <t xml:space="preserve"> 3.11</t>
  </si>
  <si>
    <t xml:space="preserve"> 3.12</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</si>
  <si>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</si>
  <si>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</si>
  <si>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</si>
  <si>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</si>
  <si>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</si>
  <si>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</si>
  <si>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</si>
  <si>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</si>
  <si>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</si>
  <si>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4.10</t>
  </si>
  <si>
    <t xml:space="preserve"> 4.11</t>
  </si>
  <si>
    <t xml:space="preserve"> 4.12</t>
  </si>
  <si>
    <t xml:space="preserve"> 4.13</t>
  </si>
  <si>
    <t xml:space="preserve"> 4.14</t>
  </si>
  <si>
    <t xml:space="preserve"> 4.15</t>
  </si>
  <si>
    <t xml:space="preserve"> 4.16</t>
  </si>
  <si>
    <t xml:space="preserve"> 5.1</t>
  </si>
  <si>
    <t xml:space="preserve"> 5.2</t>
  </si>
  <si>
    <t xml:space="preserve"> 5.3</t>
  </si>
  <si>
    <t xml:space="preserve"> 5.4</t>
  </si>
  <si>
    <t xml:space="preserve"> 5.5</t>
  </si>
  <si>
    <t xml:space="preserve"> 5.6</t>
  </si>
  <si>
    <t xml:space="preserve"> 5.7</t>
  </si>
  <si>
    <t xml:space="preserve"> 5.8</t>
  </si>
  <si>
    <t xml:space="preserve"> 5.9</t>
  </si>
  <si>
    <t xml:space="preserve"> 5.10</t>
  </si>
  <si>
    <t xml:space="preserve"> 5.11</t>
  </si>
  <si>
    <t xml:space="preserve"> 5.12</t>
  </si>
  <si>
    <t xml:space="preserve"> 5.13</t>
  </si>
  <si>
    <t xml:space="preserve"> 5.14</t>
  </si>
  <si>
    <t xml:space="preserve"> 5.15</t>
  </si>
  <si>
    <t xml:space="preserve"> 5.16</t>
  </si>
  <si>
    <t xml:space="preserve"> 5.17</t>
  </si>
  <si>
    <t xml:space="preserve"> 5.18</t>
  </si>
  <si>
    <t xml:space="preserve"> 5.19</t>
  </si>
  <si>
    <t xml:space="preserve"> 5.20</t>
  </si>
  <si>
    <t xml:space="preserve"> 5.21</t>
  </si>
  <si>
    <t xml:space="preserve"> 5.22</t>
  </si>
  <si>
    <t xml:space="preserve"> 5.23</t>
  </si>
  <si>
    <t xml:space="preserve"> 5.24</t>
  </si>
  <si>
    <t xml:space="preserve"> 5.25</t>
  </si>
  <si>
    <t xml:space="preserve"> 5.26</t>
  </si>
  <si>
    <t xml:space="preserve"> 5.27</t>
  </si>
  <si>
    <t xml:space="preserve"> 5.28</t>
  </si>
  <si>
    <t xml:space="preserve"> 6.1</t>
  </si>
  <si>
    <t xml:space="preserve"> 6.2</t>
  </si>
  <si>
    <t xml:space="preserve"> 6.3</t>
  </si>
  <si>
    <t xml:space="preserve"> 6.4</t>
  </si>
  <si>
    <t xml:space="preserve"> 6.5</t>
  </si>
  <si>
    <t xml:space="preserve"> 6.6</t>
  </si>
  <si>
    <t xml:space="preserve"> 6.7</t>
  </si>
  <si>
    <t xml:space="preserve"> 6.8</t>
  </si>
  <si>
    <t xml:space="preserve"> 6.9</t>
  </si>
  <si>
    <t xml:space="preserve"> 6.10</t>
  </si>
  <si>
    <t xml:space="preserve"> 7.1</t>
  </si>
  <si>
    <t xml:space="preserve"> 7.2</t>
  </si>
  <si>
    <t xml:space="preserve"> 7.3</t>
  </si>
  <si>
    <t xml:space="preserve"> 7.4</t>
  </si>
  <si>
    <t xml:space="preserve"> 7.5</t>
  </si>
  <si>
    <t xml:space="preserve"> 7.6</t>
  </si>
  <si>
    <t xml:space="preserve"> 7.7</t>
  </si>
  <si>
    <t xml:space="preserve"> 7.7.1</t>
  </si>
  <si>
    <t xml:space="preserve"> 7.7.2</t>
  </si>
  <si>
    <t xml:space="preserve"> 7.8</t>
  </si>
  <si>
    <t xml:space="preserve"> 7.9</t>
  </si>
  <si>
    <t xml:space="preserve"> 7.10</t>
  </si>
  <si>
    <t xml:space="preserve"> 7.11</t>
  </si>
  <si>
    <t xml:space="preserve"> 7.11.1</t>
  </si>
  <si>
    <t xml:space="preserve"> 7.11.2</t>
  </si>
  <si>
    <t xml:space="preserve"> 7.12</t>
  </si>
  <si>
    <t xml:space="preserve"> 7.12.1</t>
  </si>
  <si>
    <t xml:space="preserve"> 7.12.2</t>
  </si>
  <si>
    <t xml:space="preserve"> 7.12.3</t>
  </si>
  <si>
    <t xml:space="preserve"> 7.12.4</t>
  </si>
  <si>
    <t xml:space="preserve"> 7.13</t>
  </si>
  <si>
    <t xml:space="preserve">Tāme sastādīta 2019.gada tirgus cenās, pamatojoties uz UK daļas rasējumiem. </t>
  </si>
  <si>
    <t>ŪDENSAPGĀDES UN KANALIZĀCIJAS TĪKLI</t>
  </si>
  <si>
    <t>Dzeramā ūdens un karstā ūdens ūdensapgāde Ū-1, S-3</t>
  </si>
  <si>
    <t>Elektriskā ūdens sildāmā tvertne ARISTON 80 litri komplektā ar stiprinājumiem</t>
  </si>
  <si>
    <t>Elektriskā ūdens sildāmā tvertne ARISTON 15 litri komplektā ar stiprinājumiem</t>
  </si>
  <si>
    <t>Daudzslāņu caurule MLC OD16x2.0</t>
  </si>
  <si>
    <t>Daudzslāņu caurule MLC OD20x2.25</t>
  </si>
  <si>
    <t>Daudzslāņu caurule MLC OD25x2.5</t>
  </si>
  <si>
    <t>Daudzslāņu caurule MLC OD32x3.0</t>
  </si>
  <si>
    <t>Daudzslāņu caurule MLC OD40x4.0</t>
  </si>
  <si>
    <t>Izlaides ventīlis Dn15 (1/2’’) i.v./ā.v.</t>
  </si>
  <si>
    <t>Lodveida ventīlis DN15 (1/2’’) i.v./ā.v.</t>
  </si>
  <si>
    <t>Pretvārsts DN15 (1/2’’) ā.v.</t>
  </si>
  <si>
    <t>Lodveida ventīlis santehnikas pieslēgšanai DN15 (1/2’’) i.v./ā.v.</t>
  </si>
  <si>
    <t>Ūdens ņemšanas krāns DN15 (1/2’’) ā.v.</t>
  </si>
  <si>
    <t>Lodveida ventīlis DN20 (3/4’’) i.v./i.v.</t>
  </si>
  <si>
    <t>Lodveida ventīlis DN32 (11/4’’) i.v./i.v.</t>
  </si>
  <si>
    <t>Kompresijas pāreja PE-100 OD40 -1 1/4''ā GF</t>
  </si>
  <si>
    <t>Uponor Press savienojums ar vītni ā.v. 40-R1 1/4" MT</t>
  </si>
  <si>
    <t>PPSU veidgabalu komplekts</t>
  </si>
  <si>
    <t>Roku mazgātnes jaucējkrāns komplektā ar lokanām pievadcaurulēm</t>
  </si>
  <si>
    <t>Dušas jaucējkrāns ar dušas klausuli</t>
  </si>
  <si>
    <t>Lokanā pievadcaurule klozetpoda skalojamai kastei DN15 (1/2’’) i.v/i.v.</t>
  </si>
  <si>
    <t>Pretkondensāta izolācija curulei OD16 9mm</t>
  </si>
  <si>
    <t>Pretkondensāta izolācija curulei OD20 9mm</t>
  </si>
  <si>
    <t>Pretkondensāta izolācija curulei OD25 9mm</t>
  </si>
  <si>
    <t>Pretkondensāta izolācija curulei OD32 9mm</t>
  </si>
  <si>
    <t>Pretkondensāta izolācija curulei OD40 9mm</t>
  </si>
  <si>
    <t>Cauruļvadu stiprinājumi (stiprinājuma klipsis, balts vai apsakava ar vītņstieni un dībeli)</t>
  </si>
  <si>
    <t>Atvērumu veidošana montāžas konstrukcijās</t>
  </si>
  <si>
    <t>Ūdensapgādes sistēmas hidrauliskā pārbaude un dezinfekcija</t>
  </si>
  <si>
    <t>Laistīšanas krāns DN20 (3/4’’) (montējams virs sienas)</t>
  </si>
  <si>
    <t>Laistīšanas krāns DN20 (3/4’’) ziemas izpildījumā (montējams sienā)</t>
  </si>
  <si>
    <t>Saimnieciski fekālā kanalizācija K-1</t>
  </si>
  <si>
    <t>Kanalizācijas caurule OPTIMA PVC OD50</t>
  </si>
  <si>
    <t>Kanalizācijas caurule OPTIMA PVC OD110</t>
  </si>
  <si>
    <t>Kanalizācijas cauruļu veidgabali</t>
  </si>
  <si>
    <t>Klozetpoda pievienojums 90° OD110 mm</t>
  </si>
  <si>
    <t>Klozetpods ar skalojamo kasti un stiprinājumiem</t>
  </si>
  <si>
    <t>Roku mazgātne komplektā ar sifonu un stiprinājumiem</t>
  </si>
  <si>
    <t>Invalīdu klozetpods ar skalojamo kasti un stiprinājumiem</t>
  </si>
  <si>
    <t>Invalīdu roku mazgatne</t>
  </si>
  <si>
    <t>Dušas traps Easy Flow DN50 ar vertikālu izvadu, caurplūde 1.5 l/s un nerūsējošā tērauda resti 140x140 mm</t>
  </si>
  <si>
    <t>Vēdināšanas vada jumtiņš OD110</t>
  </si>
  <si>
    <t>Revīzija OD110 (trejgabals, caurule, gala noslēgs) ar metāla apkalpes lūku 200x200 mm grīdā</t>
  </si>
  <si>
    <t>Revīzija OD110</t>
  </si>
  <si>
    <t>Ārpus pārseguma montējama ugunsdrošā manžete OD110</t>
  </si>
  <si>
    <t>Cauruļvadu stiprinājumi (apskava, dībelis, vītņstienis)</t>
  </si>
  <si>
    <t>VENTILĀCIJA</t>
  </si>
  <si>
    <t xml:space="preserve">Tāme sastādīta 2019.gada tirgus cenās, pamatojoties uz AVK daļas rasējumiem. </t>
  </si>
  <si>
    <t>Sadzīves ventilators SILENT 100 CZH komplektā ar pretvārstu</t>
  </si>
  <si>
    <t>Sadzīves ventilators SILENT 200 CZH komplektā ar pretvārstu</t>
  </si>
  <si>
    <t>Sadzīves ventilators SILENT 300 CZH komplektā ar pretvārstu</t>
  </si>
  <si>
    <t>Cinkots skārda gaisa vads OD100</t>
  </si>
  <si>
    <t>Cinkots skārda gaisa vads OD125</t>
  </si>
  <si>
    <t>Cinkots skārda gaisa vads OD160</t>
  </si>
  <si>
    <t>Gravitācijas āra reste PER-100W</t>
  </si>
  <si>
    <t>Gravitācijas āra reste PER-125W</t>
  </si>
  <si>
    <t>Gravitācijas āra reste PER-160W</t>
  </si>
  <si>
    <t>Gaisa vadu veidgabali, t.sk.:</t>
  </si>
  <si>
    <t>Pāreja OD100/125 mm</t>
  </si>
  <si>
    <t>Cinkots skārda līkums 90° OD100 mm</t>
  </si>
  <si>
    <t>Cinkots skārda līkums 90° OD125 mm</t>
  </si>
  <si>
    <t>Sānu pieslēgums ar gumiju OD 100/125mm</t>
  </si>
  <si>
    <t>Gaisa pārplūdes reste durvju vērtnes lejas daļā 150x300 mm</t>
  </si>
  <si>
    <t xml:space="preserve"> 10.1</t>
  </si>
  <si>
    <t xml:space="preserve"> 10.2</t>
  </si>
  <si>
    <t xml:space="preserve"> 10.3</t>
  </si>
  <si>
    <t xml:space="preserve"> 10.4</t>
  </si>
  <si>
    <t>UGUNSDZĒSĪBAS AUTOMĀTIKAS SISTĒMA</t>
  </si>
  <si>
    <t xml:space="preserve">Tāme sastādīta 2019.gada tirgus cenās, pamatojoties uz UAS daļas rasējumiem. </t>
  </si>
  <si>
    <t xml:space="preserve">UAS panelis Smartline INIM 020-4, </t>
  </si>
  <si>
    <t>8 Zonu paplašinātājs  8Z SMARTLINE INIM</t>
  </si>
  <si>
    <t>Akumulators 12V 12Ah</t>
  </si>
  <si>
    <t>Konvencionāls dūmu detektors EA 318-2 vai analogs</t>
  </si>
  <si>
    <t>Ugunsdrošības trauksmes poga MCP1A-R47OSF vai analogs</t>
  </si>
  <si>
    <t>Ugunsdrošības āra sirēna ar stroblampu AH-03127BS</t>
  </si>
  <si>
    <t>Ugunsdrošības sirēna AH-03127-S</t>
  </si>
  <si>
    <t>GSM komunikātors G10F Trikdis SA133</t>
  </si>
  <si>
    <t>JE-H(St)-FE 180/E30 2x0.8mm</t>
  </si>
  <si>
    <t xml:space="preserve">PVC gofrētās / gludās caurules D16 - 40 (dažādi izmēri, precizēt montāžas gaitā), komplektā ar stiprinājumiem, pagriezieniem, savienojumiem. </t>
  </si>
  <si>
    <t xml:space="preserve">Dažādu izmēru caurumu urbšana, cauri stāvu pārsegumiem, no 1 st. uz 2.st. urbumu D10-D32 </t>
  </si>
  <si>
    <t>Ugunsizturīgas metāla skavas kabeļu stiprināšanai (iepakojumā 100gab.)</t>
  </si>
  <si>
    <t>UAS elementu marķēšana</t>
  </si>
  <si>
    <t>UAS sistēmas programmēšanas darbi</t>
  </si>
  <si>
    <t>APSARDZES SIGNALIZĀCIJA</t>
  </si>
  <si>
    <t xml:space="preserve">Tāme sastādīta 2019.gada tirgus cenās, pamatojoties uz ESS daļas rasējumiem. </t>
  </si>
  <si>
    <t>Apsardzes panelis Paradox EVOHD</t>
  </si>
  <si>
    <t>Apsardzes pults TM70 Touch vai analogs</t>
  </si>
  <si>
    <t>32 Zonu paplašinātājs ZX32D 32-zonu paplašināšanas modulis (DIN sliede) ar 2.85A barošanu</t>
  </si>
  <si>
    <t>Metāla kārba ar transformatoru 280x290x80 Paradox vai AWO147 vai analogs</t>
  </si>
  <si>
    <t>Akumulators 12V 7Ah</t>
  </si>
  <si>
    <t>Infrasarkanais kustību + stikla plīšanas detektors DSC LC-102PIGBSS</t>
  </si>
  <si>
    <t>Infrasarkanais kustību detektors DSC LC-100PI</t>
  </si>
  <si>
    <t>Āra kustību detektors DG85</t>
  </si>
  <si>
    <t>Detektoru kronšteins PARADOX SB85</t>
  </si>
  <si>
    <t>Detektoru kronšteins DSC LC-MBS</t>
  </si>
  <si>
    <t>Trauksmes sirēna LD96</t>
  </si>
  <si>
    <t>Āra sirēna ar stroblampu SL-200BR(zila)</t>
  </si>
  <si>
    <t>Magnētiskais kontakts TANE vai analogs</t>
  </si>
  <si>
    <t>Kabelis CQR 6x0,22</t>
  </si>
  <si>
    <t>Datu kabelis UTP 4x2x0.5 CAT5E LSZH vai analogs</t>
  </si>
  <si>
    <t>Ārā Datu kabelis UTP 4x2x0.5 CAT5E vai analogs</t>
  </si>
  <si>
    <t>PVC gofrētās / gludās caurules D16-D32, cenā iekļaut stiprinājumus, savienojumus, pagriezienus.</t>
  </si>
  <si>
    <t>Apsardzes un piekļuves elementu marķēšana</t>
  </si>
  <si>
    <t>Dažādu izmēru caurumu urbšana, cauri stāvu pārsegumiem, sienām.</t>
  </si>
  <si>
    <t>ELEKTROAPGĀDE, APGAISMOJUMS</t>
  </si>
  <si>
    <t xml:space="preserve">Tāme sastādīta 2019.gada tirgus cenās, pamatojoties uz EL daļas rasējumiem. </t>
  </si>
  <si>
    <t>EL sadalnes</t>
  </si>
  <si>
    <t>GS sadalne (individuāli komplektēta sask.ar ras.EL-5)</t>
  </si>
  <si>
    <t xml:space="preserve">SS1 sadalne (individuāli komplektēta sask.ar ras.EL-6) </t>
  </si>
  <si>
    <t xml:space="preserve">SS2 sadalne (individuāli komplektēta sask.ar ras.EL-6) </t>
  </si>
  <si>
    <t xml:space="preserve">SS3 sadalne (individuāli komplektēta sask.ar ras.EL-6) </t>
  </si>
  <si>
    <t xml:space="preserve">DĢ.1 sadalne (individuāli komplektēta sask.ar ras.EL-5) </t>
  </si>
  <si>
    <t xml:space="preserve">DĢ.2 sadalne (individuāli komplektēta sask.ar ras.EL-5) </t>
  </si>
  <si>
    <t>Kabeļi</t>
  </si>
  <si>
    <t>Al 4x185mm2 AXPK</t>
  </si>
  <si>
    <t>Cu 5x50mm2 XPJ</t>
  </si>
  <si>
    <t>Cu 5x16mm2 XPJ</t>
  </si>
  <si>
    <t>Cu 5x2,5mm2 NYY-J</t>
  </si>
  <si>
    <t>Cu 3x2,5mm2 NYY-J</t>
  </si>
  <si>
    <t>Cu 3x1,5mm2 NYY-J</t>
  </si>
  <si>
    <t>Cu 5x6mm2 XPJ</t>
  </si>
  <si>
    <t>Cu 5x2,5mm2 XPJ</t>
  </si>
  <si>
    <t>Cu 3x2,5mm2 XPJ</t>
  </si>
  <si>
    <t>Cu 3x1,5mm2 XPJ</t>
  </si>
  <si>
    <t>Cu 2x1mm2 XPJ</t>
  </si>
  <si>
    <t>Cu 1x35mm2 NYY-0 vai analogs, dzelt/zaļa izolācija.</t>
  </si>
  <si>
    <t>Cu 1x6mm2 NYY-0 vai analogs, dzelt/zaļa izolācija.</t>
  </si>
  <si>
    <t>Cu E30 3x1,5mm2 NHXH FE180/E90 vai analogs</t>
  </si>
  <si>
    <t>Kabelis XLR 30m ar konektoriem galos</t>
  </si>
  <si>
    <t>DMX kabelis, divu pāru (7 dzīslas) ekranēts 2x0.25mm²</t>
  </si>
  <si>
    <t>Kabeļu cimds ar 4 izv.70-300mm²</t>
  </si>
  <si>
    <t>Kabeļu cimds ar 5 izv.4-50mm²</t>
  </si>
  <si>
    <t>Slēdži/rozetes/penāļi</t>
  </si>
  <si>
    <t>Rozete z/a IP44 16A 240V LEGRAND, CARIVA in white. Cenā iekļaut rāmi/mehanismu</t>
  </si>
  <si>
    <t>1P Slēdzis z/a IP44 10A 240V LEGRAND, CARIVA in white. Cenā iekļaut  rāmi/mehanismu</t>
  </si>
  <si>
    <t>1P Tasterslēdzis z/a IP44 10A 240V LEGRAND, CARIVA in white. Cenā iekļaut  rāmi/mehanismu</t>
  </si>
  <si>
    <t>1P pārslēdzis z/a IP44 10A 240V LEGRAND, CARIVA in white. Cenā iekļaut rāmi/mehanismu</t>
  </si>
  <si>
    <t>z/a montāžas kārba ģipškartonā</t>
  </si>
  <si>
    <t>v/a 1F rozete dubulta, IP44 16A BALTEN. Art.72221-BPG</t>
  </si>
  <si>
    <t>Kontaktligzda V/A. 3P+N+E. 125A. 5 poli. 400V. IP44</t>
  </si>
  <si>
    <t>Kontaktligzda V/A. 3P+N+E. 63A. 5 poli. 400V. IP44</t>
  </si>
  <si>
    <t>Kontaktligzda V/A. 3P+N+E. 32A. 5 poli. 400V. IP44</t>
  </si>
  <si>
    <t>Kontaktligzda V/A. 3P+N+E. 16A. 5 poli. 400V. IP44</t>
  </si>
  <si>
    <t>1P Slēdzis v/a IP44 10A 240V</t>
  </si>
  <si>
    <t>1P Tasterslēdzis v/a IP44 10A 240V</t>
  </si>
  <si>
    <t>1P pārslēdzis v/a IP44 10A 240V</t>
  </si>
  <si>
    <t>3P rotējošais slēdzis; v/a IP44 10A 240V</t>
  </si>
  <si>
    <t>Savienojumu kārba-nozarkārba PAWBOL. Nozarkārba Nozarkārba 80x80x40mm. uzspiežams vāks. ar 6 ievadiem. IP44. pelēka</t>
  </si>
  <si>
    <t>Grīdas montāžas kārba 16 mod. Betonējama, tukšā, kabeļu izvadiem uz skatuves</t>
  </si>
  <si>
    <t>Grīdas montāžas kārba 24 mod. Betonējama, kompletā ar 8x220V El kontaktiem</t>
  </si>
  <si>
    <t>Apgaismojums</t>
  </si>
  <si>
    <t>Tips Nr.1. LED gaismeklis LED 25w IP66, 4000K, Grey PXFLIGHTING. Modena LED. PX3002213</t>
  </si>
  <si>
    <t>Tips Nr.2. LED gaismeklis LED 17w IP54, 4000K, Grey PXFLIGHTING. Modena Mini LED. PX3005171</t>
  </si>
  <si>
    <t>Tips Nr.3. LED gaismeklis avārijas gaismeklis. 475 lm, 6.0 W, 1 x 1 x Integral module 2xLED, IP65, 3h aku. TM TECHNOLOGIE 38_M iTECH M5 M</t>
  </si>
  <si>
    <t>Tips Nr.4. LED gaismeklis. PXF Lighting PX4090536 TITAN LED 1160 45D 4000K, 13030 lm PXF LIGHTING. PX4090536</t>
  </si>
  <si>
    <t>Tips Nr.5. LED gaismeklis. PXF Lighting PX4090536 TITAN LED 1160 45D 4000K, 10000 lm PXF LIGHTING. PX4090536</t>
  </si>
  <si>
    <t>Tips Nr.6. Evakuācijas gaimeklis IP20, 3W ar akumulatoru 3h  OXIMIA LED EMERGENCY LIGHTING FITTING</t>
  </si>
  <si>
    <t>Fasādes gaismeklis. IP66, 43W THORN. Contrast 2 LED / CONT2 M 12L105 830 A/S</t>
  </si>
  <si>
    <t>Fasādes gaismeklis. IP66, 43W SYLVANIA. TARG MINI ROAD ASYMMETRIC 3141LM LED 4K AL</t>
  </si>
  <si>
    <t>Kabeļu nesošās konstrukcijas</t>
  </si>
  <si>
    <t>Perforēts plaukts. Click. (WxH) 500x60mm. 1.0mm. L-3m. KFJ500H60/3. E-90 (Cenā iekļaut stiprinājumus/kronšteinus/atbalstrokas, iekares stiprinājumi)</t>
  </si>
  <si>
    <t>Kabeļu trepe. (WxH) 500x60mm. 1.5mm. L-3m. DGOP500H60/3N. E-90</t>
  </si>
  <si>
    <t>Gaismekļu rene. Click. (WxH) 75x60mm. 0.7mm. L-6m. KLWL75H60/6</t>
  </si>
  <si>
    <t>Piekarspaile ZDT. pie metāla sijas līdz 18mm. (WxH) 60x64mm. max 0.85/1.50kN. Iepakojumā 50 gb.</t>
  </si>
  <si>
    <t>iepak.</t>
  </si>
  <si>
    <t>Atdalītājs kabeļu trepei. PGDJ60/3N. H-57mm. 1.0mm. L-3m</t>
  </si>
  <si>
    <t>Savienojums. taisnais. LPP/LPOPH60. (LxH) 130x55mm. 1.5mm. H60mm plauktam. E-90. Iepakojumā 100 gab.</t>
  </si>
  <si>
    <t>Iekares stiprinājums. (WxHxL) 28x58x491mm. 2.0mm. WKW500H60. Iepakojumā 50 gb.</t>
  </si>
  <si>
    <t>Atbalsta kronšteins. (LxH) 515x115mm. WWSS500. Iepakojumā 20 gb.</t>
  </si>
  <si>
    <t>Griestu kronšteins WPCW/WPCO200. L-215mm. E-90. Iepakojumā 20 gb.</t>
  </si>
  <si>
    <t>Montāžas stiprinājums nozarkārbām. (WxH) 72x152mm. UP1. E-90. Iepakojumā 20 gb.</t>
  </si>
  <si>
    <t>Vītņu stienis M8/2m. DIN 975. cinkots</t>
  </si>
  <si>
    <t>Misiņa čaula M8. Ø10x30mm (100 gab./iepak.)</t>
  </si>
  <si>
    <t>Enkurs ar uzgriezni M8x65</t>
  </si>
  <si>
    <t>Gluda caurule Ø20mm. 750N. halogēnbrīva. EVOEL SM-0H. 3m. gaiši pelēka</t>
  </si>
  <si>
    <t>Gofrēta halogēnbrīva caurule EVOEL FL-0H-SMART. Ø20mm. 50 m. LSZH. 320N. gaiši pelēka</t>
  </si>
  <si>
    <t>Gluda caurule Ø32mm. 750N. halogēnbrīva. EVOEL SM-0H. 3m. gaiši pelēka</t>
  </si>
  <si>
    <t>Gofrēta halogēnbrīva caurule EVOEL FM-0H-SMART. Ø32mm. 50 m. LSZH. 750N gaiši pelēka</t>
  </si>
  <si>
    <t>Turētājskava caurulēm Ø20mm. PVC. pelēka (RAL7035). Iepakojuma 100 gb.</t>
  </si>
  <si>
    <t>Taisnais savienojums caurulēm Ø20mm. PVC. L-80mm. IP40. pelēks. Iepakojumā 100 gb.</t>
  </si>
  <si>
    <t>Lokanais leņķa savienojums. Ø20mm. PVC. pelēks (RAL7035) (MINBUD). Iepakojumā 100 gb</t>
  </si>
  <si>
    <t>Turētājskava caurulēm. Ø32mm. PVC. pelēka (RAL7035). Iepakojuma 100 gb.</t>
  </si>
  <si>
    <t>Taisnais savienojums caurulēm Ø32mm. PVC. L-100mm. IP40. halogēnbrīvs. Pelēks. Iepakojuma 25 gb.</t>
  </si>
  <si>
    <t>Lokanais leņķa savienojums. Ø32mm. PVC. pelēks (RAL7035). Iepakojumā 100 gb.</t>
  </si>
  <si>
    <t>Kabeļu stiprinājums UDF7. E90 (100gab./iepak.). d.7mm</t>
  </si>
  <si>
    <t>Saites nerūs. tērauda 500x7.94 (50 gab)</t>
  </si>
  <si>
    <t>Saites turētājs ar dībeli Ø6x40mm. pelēks (100 gab./iepak.)</t>
  </si>
  <si>
    <t>Kabeļu saites 200x3.6mm. baltas (100 gab./iepak.)</t>
  </si>
  <si>
    <t>Kabeļu saites 160x4.8mm. baltas (100 gab./iepak.)</t>
  </si>
  <si>
    <t>Dībeļnagla ar atduri ∅6x60 SMNK (100 gb./iepak.)</t>
  </si>
  <si>
    <t>Dībelis reģispsim. L-35mm. neilona. GKD. skrūvei Ø3-4.5mm. Iepak. 50gb.</t>
  </si>
  <si>
    <t>Citi materiāli un darbi</t>
  </si>
  <si>
    <t>Slēdžu/kontaktu marķēšana. TZe 211 lenta melns uz balta 6mm  BROTHER. TZe-211 vai analogs</t>
  </si>
  <si>
    <t>Elektriskais konvektors (radiators) 1500W AEG. WKL1505 vai analogs</t>
  </si>
  <si>
    <t>Savienojuma klemme 5x0.5-2.5mm².. 24A/400V (100 gab/.iep.) WAGO. 2273-205/100 vai analogs</t>
  </si>
  <si>
    <t>Savienojuma klemme 3x0.5-2.5 mm².. 24A/400V (100 gab/.iep.) WAGO. 2273-205/101 vai analogs</t>
  </si>
  <si>
    <t>Izsaukumu sistēmas komplekts invalīdu WC, paredzēt komplektā z/a montāžas kārbas. ABB, 1510 UC-84-500  vai analogs</t>
  </si>
  <si>
    <t>Zemējuma spaile PE. Dažādu metāla konstrukciju sazēmēšanai. MEKA PRO. 1449799 vai analogs</t>
  </si>
  <si>
    <t>Dažādu izmēru caurumu urbšana, cauri stāvu pārsegumiem D40-D80</t>
  </si>
  <si>
    <t>ZIBENSAIZSARDZĪBA UN ZEMĒJUMS</t>
  </si>
  <si>
    <t>Zibensaizsardzība</t>
  </si>
  <si>
    <t>Alumīnija apaļvads AlMgSi 0.5 Ø8mm OBO Bettermann - 5021286 vai analogs</t>
  </si>
  <si>
    <t>Alumīnija stieples kompensators OBO Bettermann - 5021333 vai analogs</t>
  </si>
  <si>
    <t>Uztvērējstieples(AlMgSi 0.5, Ø8mm) stiprinajums lēzenām jumta konstrukcijām OBO Bettermann - 5218691, vai pielāgot atbilstoši jumta materiālam vai analogs</t>
  </si>
  <si>
    <t>Uztvērējstieples(AlMgSi 0.5, Ø8mm) stiprinajums pie jumta teknes OBO Bettermann - 5316014 vai analogs</t>
  </si>
  <si>
    <t>Karsti cinkots tērauda apaļvads ar PVC apvalku Ø10/13mm OBO Bettermann - 5021162 vai analogs</t>
  </si>
  <si>
    <t>Universāls novedējstieples(AlMgSi 0.5, Ø8mm) stiprinajums fasādes nolaidumiem  OBO Bettermann - 5207444, vai pielāgot atbilstoši fasādes materiālam vai analogs</t>
  </si>
  <si>
    <t>Kontrolmērījumu klemme(Ø8-10mm) OBO Bettermann - 5328209 vai analogs</t>
  </si>
  <si>
    <t>Patievināts alumīnija AlMgSi zibens uztvērējs isFang Ø40mm - Ø16mm(H=4000mm) OBO Bettermann - 1013B-4000 vai analogs</t>
  </si>
  <si>
    <t>Tērauda balsta apskava zibens uztvērējmastam, pie ēkas tērauda konstrukcijas OBO Bettermann - isFang TS50x50 vai pielāgot konstrukcijas tipam  vai analogs</t>
  </si>
  <si>
    <t>Novedējstieples pieslēgspaile pie tērauda kolonnas OBO Bettermann - 27214 - vai pielāgot atbiltoši konstrukcijas tipam vai analogs</t>
  </si>
  <si>
    <t>Novedējstieples stiprinājums pie tērauda konstrukcijas OBO Bettermann - 177 20 KL - vai pielāgot atbiltoši konstrukcijas tipam  vai analogs</t>
  </si>
  <si>
    <t>Universālā alumīnija vario klemme stieples savienojumiem OBO Bettermann - 249 8-10 ALU vai analogs</t>
  </si>
  <si>
    <t>Vara potenciālu izlīdzinošā kopne OBO Bettermann - 1801 VDE vai analogs</t>
  </si>
  <si>
    <t xml:space="preserve">Zemējums </t>
  </si>
  <si>
    <t>Tērauda plakandzelzs lenta  30x3,5mm</t>
  </si>
  <si>
    <t>20x1500mm elektrods 219 20 BP FT (zemējuma stienis), OBO</t>
  </si>
  <si>
    <t>Elektroda gala adapteris, 1819/20 BP, OBO</t>
  </si>
  <si>
    <t>Savienojumi elektrods/lenta 2760/20, OBO</t>
  </si>
  <si>
    <t>Apaļdzelz un plakandzelzs lentas savienojums, 2760/20, OBO</t>
  </si>
  <si>
    <t>50mm antikorozijas lenta (L-10m)</t>
  </si>
  <si>
    <t>Tranšejas rakšana 0,5m dziļumā</t>
  </si>
  <si>
    <t>DATU UN VIDEONOVĒROŠANAS SISTĒMA</t>
  </si>
  <si>
    <t xml:space="preserve">Tāme sastādīta 2019.gada tirgus cenās, pamatojoties uz uz ELT daļas rasējumiem. </t>
  </si>
  <si>
    <t>Serveru skapis TOTEN 15U WALL MOUNT CABINET BLACK, 19″ (W600 x D600mm) pilns komplekts (ar ventilatoru, vāks un t.t)</t>
  </si>
  <si>
    <t xml:space="preserve">19” Kabeļu organizators, 1U, horizontāls. TOTEN kabeļu organizātors 19", metāla gredzeni, melns </t>
  </si>
  <si>
    <t>48 portu PoE L3 optiskais komutators stāvu skapju agregācijai DGS-3620-52P/EI 48-port 10/100/1000Base-T PoE + 4 10G SFP+ L3 managed switch 1U Black vai analogs</t>
  </si>
  <si>
    <t>19" skapja komutācijas panelis 24portu CAT6 FTP, 1u</t>
  </si>
  <si>
    <t>UPS 1U APC Smart-UPS 1500VA LCD RM 1U 230V SMT1500RMI1U vai analogs</t>
  </si>
  <si>
    <t xml:space="preserve">APC Temperature &amp; Humidity Sensor </t>
  </si>
  <si>
    <t>Elektroapgādes panelis 7 rozešu 1U</t>
  </si>
  <si>
    <t>Wifi kontrolieris D-Link DWC-2000 vai analogs</t>
  </si>
  <si>
    <t>WiFi iekšejie piekļuves punkti D-Link DWL-6610AP vai analogs</t>
  </si>
  <si>
    <t>WiFi ārejie piekļuves punkti D-Link DWL‑8710AP vai analogs</t>
  </si>
  <si>
    <t xml:space="preserve">19” Kabeļu organizators, 1U, horizontāls. </t>
  </si>
  <si>
    <t>19" skapja komutācijas panelis 24portu CAT6 UTP, 1u</t>
  </si>
  <si>
    <t>24 PoE portu komutators Hikvision  DS-3E1326P-E vai analogs</t>
  </si>
  <si>
    <t>IP Videokamera IP67 DS-2CD2683G0-IZS - 8MPIX, IP CAMERA, 2.8-12MM vai analogs</t>
  </si>
  <si>
    <t>Videonoverošanas elementu stiprinājumi stābiem DS-1275ZJ-S-SUS</t>
  </si>
  <si>
    <t>RJ45-RJ45 Cat6e patchkabelis 1m</t>
  </si>
  <si>
    <t>Kabelis UTP 4x2x0,5 Cat 6e</t>
  </si>
  <si>
    <t>Kabelis ārejais UTP 4x2x0,5 Cat 6</t>
  </si>
  <si>
    <t>Perforēts plaukts. Click. (WxH) 200x60mm. 1.0mm. L-3m. KFJ200H60/3. E-90 (Cenā iekļaut stiprinājumus)</t>
  </si>
  <si>
    <t>Atbalsta kronšteins. (LxH) 215x115mm. WWSS200. Iepakojumā 20 gb.</t>
  </si>
  <si>
    <t>Datu rozete RJ45 CAT6 1-vietīga v/a</t>
  </si>
  <si>
    <t>Datu rozete RJ45 CAT6 2-vietīga v/a</t>
  </si>
  <si>
    <t>Datu rozete RJ45 CAT6 2-vietīga z/a</t>
  </si>
  <si>
    <t>Datu rozete RJ45 CAT6 2-vietīga Grīdas kārbā</t>
  </si>
  <si>
    <t>Dažādu izmēru caurumu urbšana, cauri stāvu pārsegumiem, no 1 st. uz 2.st.</t>
  </si>
  <si>
    <t>Data tīkla sistēmas programmēšanas darbi</t>
  </si>
  <si>
    <t>Videonoverošanas sistēmas programmēšanas darbi</t>
  </si>
  <si>
    <t>ĀRĒJIE ŪDENSAPGĀDES, SADZĪVES KANALIZĀCIJAS UN LIETUSŪDENS KANALIZĀCIJAS TĪKLI</t>
  </si>
  <si>
    <t xml:space="preserve">Tāme sastādīta 2019.gada tirgus cenās, pamatojoties uz ŪKT daļas rasējumiem. </t>
  </si>
  <si>
    <t>Dzeramā ūdens ūdensvads Ū-1</t>
  </si>
  <si>
    <t>Atloku ķīļveida servisa aizbīdnis DN50 ar pagarinātājkātu un stacionāra tipa kapi OD160, jāatbilst LVS EN-124:2002 un aizbīdņu kapes atbalsta plāksni (kape uzstādāma asfalta segumā)</t>
  </si>
  <si>
    <t>Dzelzsbetona ūdens izlaides aka DN1000, ar kāpšļiem, pārsedzi, hidroizolēta pilnībā, ķeta rāmis ar slēdzamu vāku OD 700mm, slodzes klase D400, H=2,48 m, t.sk vāks, montāža un iebūve</t>
  </si>
  <si>
    <t>Atloku trejgabals DN100/50/1000</t>
  </si>
  <si>
    <t>Atloku adapters ķeta caurulei DN100 mm</t>
  </si>
  <si>
    <t>Atloku apakšzemes aizbīdnis DN50 mm</t>
  </si>
  <si>
    <t>Atloku adapters PE caurulei OD40 mm</t>
  </si>
  <si>
    <t>Pieslēgšanās pie esošā ūdensvada OD100 mm</t>
  </si>
  <si>
    <t>Ūdensvada caurule PE-100 OD40x3,7, PN16, ietverot grunts rakšanu, aizbēršanu, liekās grunts transportu uz atbērtni un tās montāža</t>
  </si>
  <si>
    <t>Aizsargčaula PP ID40 mm, un tās montāža</t>
  </si>
  <si>
    <t>Elektrometināms trejgabals OD40/40/40 mm</t>
  </si>
  <si>
    <t>Elektrometināma dubultuzmava OD40 mm</t>
  </si>
  <si>
    <t>Apakšzemes Hawle tipa aizbīdnis DN32 ar PE pievienojumu (pagarinātājkāts, kape D160, kapes atbalsta plāksne un aizbīdņu kapju čaula)</t>
  </si>
  <si>
    <t>Šķērsojumi ar esošajām, turpmāk ekspluatācijā izmantojamām, cauruļvadu un kabeļu komunikācijām, t.sk. to atšurfēšana.</t>
  </si>
  <si>
    <t>Tranšeju rakšana /aizbēršana</t>
  </si>
  <si>
    <t>Smilts apbēruma veidošana virs cauruļvadiem, grunts blietēšana</t>
  </si>
  <si>
    <t>Liekās/ nomaināmās grunts transportēšana uz atbērtni</t>
  </si>
  <si>
    <t>Vairogi tranšeju sienu nostiprināšanai</t>
  </si>
  <si>
    <t>Grunts ūdens pazemināšana.</t>
  </si>
  <si>
    <t>Smilts pamatnes ierīkošana zem cauruļvadiem h=0.20*l*1</t>
  </si>
  <si>
    <t>Izbūvētā cauruļvada skalošana, spiediena pārbaude, dezinfekcija</t>
  </si>
  <si>
    <t>Ceļa asfalta segas atjaunošana Peldu ielā</t>
  </si>
  <si>
    <t>4 cm asfaltbeons AC11</t>
  </si>
  <si>
    <t>6 cm asfaltbeons AC 22</t>
  </si>
  <si>
    <t>20 cm nesaistītu minerālvielu kārta: šķembas (fr. 40-70 mm)</t>
  </si>
  <si>
    <t>10 cm nesaistītu minerālvielu kārta: šķembas (fr. 0-40 mm)</t>
  </si>
  <si>
    <t>64 cm salturīgā kāra (smilts), k&gt;1</t>
  </si>
  <si>
    <t>Grunts tranšejas dziļumā</t>
  </si>
  <si>
    <t>Zālāja seguma atjaunošana Peldu ielā</t>
  </si>
  <si>
    <t>Zāliens uz 15cm augsnes kārtas, iesk.augsnes pievešanu</t>
  </si>
  <si>
    <t>Ūdens uzskaites mezgls</t>
  </si>
  <si>
    <t>Rūpnieciski izgatavota un siltināta ūdens uzskaites aka MEKA 500 ar augsta blīvuma polietilēna korpusu, (materiāls PE100) t.sk vāks, montāža un iebūve (uzstādāma betona bruģa segumā)</t>
  </si>
  <si>
    <t>Peldoša tipa ķeta lūka DN500 (EN124, D400)</t>
  </si>
  <si>
    <t>Putupolistirola papildus siltumizolācijas slānis, (EPS100)</t>
  </si>
  <si>
    <t>Konsole ūdens patēriņa mezgla stiprināšanai, (PE100)</t>
  </si>
  <si>
    <t>Cauruļu stiprinājums D32-36mm, bultskrūves ar paplāksnēm un uzgriežņiem M8x70mm, (PP)</t>
  </si>
  <si>
    <t>Bultskrūves ar paplāksnēm un uzgriežņiem M8x70mm, (A2)</t>
  </si>
  <si>
    <t>Kompresijas pāreja ar vītni OD40/DN20 i.v, (PP)</t>
  </si>
  <si>
    <t>Misiņa filtrs DN20 (3/4”) i-i</t>
  </si>
  <si>
    <t>Lodveida ventīlis DN20 (3/4”) ā-i</t>
  </si>
  <si>
    <t>Misiņa līkums DN20 (3/4”), 90º ā-i</t>
  </si>
  <si>
    <t>Daudzplūsmu B tipa ūdens skaitītājs ar skrūvēm Qnom=1.04 l/s 30º DN20</t>
  </si>
  <si>
    <t>Mērītājakas apsaiste DN20</t>
  </si>
  <si>
    <t>Ugunsdzēsības hidranta aka</t>
  </si>
  <si>
    <t>Dzelzsbetona grodu aka DN1500 mm ar gropi un blīvgumiju, ar kāpšļiem, pārsedzi, hidroizolēta pilnībā, ķeta rāmis ar vāku OD 700mm, slodzes klase D400, H=2,20 m, t.sk vāks, montāža un iebūve</t>
  </si>
  <si>
    <t>Apakšzemes ugunsdzēsības hidrants ar divkāršu slēguma sistēmu un siltumizolāciju HMS-1, H=1227 mm</t>
  </si>
  <si>
    <t>Atloku aizbīdnis DN100</t>
  </si>
  <si>
    <t>Atloku trejgabals DN100/100/100</t>
  </si>
  <si>
    <t>Atloku adapters DN100</t>
  </si>
  <si>
    <t>Aizsargčaula DN120</t>
  </si>
  <si>
    <t>Betonēts balsts zem aizbīdņa un trejgabala 240x200x150 mm</t>
  </si>
  <si>
    <t>Saimnieciskā kanalizācija K-1</t>
  </si>
  <si>
    <t>PVC skataka Tegra 425 komplektā ar augstuma regulēšanas cauruli, teleskopisko cauruli un ķeta vāku, slodzes klase D400, H=2,47, H=1,86, H=1,81, H=1,96, H=1.43, t.sk vāks, montāža un iebūve</t>
  </si>
  <si>
    <t>Kanalizācijas caurule PVC OD110x3.0 SN8 ietverot grunts rakšanu, aizbēršanu, liekās grunts transportu uz atbērtni un tās montāža</t>
  </si>
  <si>
    <t>Kanalizācijas caurule PVC OD160x4.7 SN8 ietverot grunts rakšanu, aizbēršanu, liekās grunts transportu uz atbērtni un tās montāža</t>
  </si>
  <si>
    <t>Trejgabals PVC OD160/160</t>
  </si>
  <si>
    <t>Līkums 45º PVC OD160</t>
  </si>
  <si>
    <t>Iebetonējama aizsargčaula OD110 mm, un tās montāža</t>
  </si>
  <si>
    <t>Iebetonējama aizsargčaula OD160 mm, un tās montāža</t>
  </si>
  <si>
    <t>TV inspekcija un hermētiskuma pārbaude</t>
  </si>
  <si>
    <t>Pieslēgums esošai kanalizācijas akai D1500 mm</t>
  </si>
  <si>
    <t>Betona bruģakmens atjaunošana</t>
  </si>
  <si>
    <t>Betona bruģakmens</t>
  </si>
  <si>
    <t>3,15</t>
  </si>
  <si>
    <t>Smilts izlīdzinošā kārta 3cm</t>
  </si>
  <si>
    <t>0,094</t>
  </si>
  <si>
    <t>Šķembas (gr.20-40) smilts 14cm</t>
  </si>
  <si>
    <t>0,44</t>
  </si>
  <si>
    <t>Drenējošā smilts  KF&gt;1</t>
  </si>
  <si>
    <t>Lietus ūdens kanalizācija K-2</t>
  </si>
  <si>
    <t>PVC skataka Tegra 425 komplektā ar augstuma regulēšanas cauruli, teleskopisko cauruli un ķeta vāku, slodzes klase D400, t.sk vāks, montāža un iebūve H=1.22 līdz 2.65 m</t>
  </si>
  <si>
    <t>PVC skatakaOD560 komplektā ar augstuma regulēšanas cauruli, teleskopisko cauruli un ķeta vāku, slodzes klase D400, t.sk vāks, montāža un iebūve</t>
  </si>
  <si>
    <t>Lietus ūdens nosēdaka OD400 ar augstuma regulēšanas cauruli, nosēddaļu 500 mm un taisnstūra ķeta resti, slodzes klase D400, H=1,66 ,H=1,42, H=1,30, H=1,79, t.sk vāks, montāža un iebūve</t>
  </si>
  <si>
    <t>Maģistrālā lietus ūdens nosēdaka G3 STORM PRO OD625 ar nosēddaļu 500 mm, apaļu ķeta resti, slodzes klase D400, t.sk vāks, montāža un iebūve H=2.67 m</t>
  </si>
  <si>
    <t>Enerģijas dzēšanas aku ECC 625 ar stacionāra tipa vāku D400, t.sk. montāža un iebūve</t>
  </si>
  <si>
    <t>Kanalizācijas caurule PVC OD250x7,3 SN8, ietverot grunts rakšanu, aizbēršanu, liekās grunts transportu uz atbērtni un tās montāža</t>
  </si>
  <si>
    <t>Kanalizācijas caurule PVC OD200x5.9 SN8, ietverot grunts rakšanu, aizbēršanu, liekās grunts transportu uz atbērtni un tās montāža</t>
  </si>
  <si>
    <t>Kanalizācijas caurule PVC OD160x4,7 SN8, ietverot grunts rakšanu, aizbēršanu, liekās grunts transportu uz atbērtni un tās montāža</t>
  </si>
  <si>
    <t>Kanalizācijas caurule HDPE OD110x4,2 ietverot grunts rakšanu, aizbēršanu, liekās grunts transportu uz atbērtni un tās montāža</t>
  </si>
  <si>
    <t>Pieslēgums akai K2-EA PVC OD560</t>
  </si>
  <si>
    <t>Lietus ūdens savākšanas kanāls ACO Multiline Sealin V100S, tips 0.0, saskaņā ar LVS EN 1433. Polimērbetona kanāls ar integrētu malas aizsardzību no cinkota tērauda, integrētu blīvējumu, un Drainlock restes bezskrūvju fiksēšanas sistēmu. Kompozītmateriāla režģis, ieplūdes šķērsgriezums 284 cm²/m, ar smilšu ķērāju, un montāža.</t>
  </si>
  <si>
    <t>Lietus gūlija Q-3 ar  revīziju lapu sietu un lietus teknes pieslēgumu</t>
  </si>
  <si>
    <t>PVC līkums OD200 mm 88º</t>
  </si>
  <si>
    <t>PVC trejgabals OD200/200/200 mm 45º</t>
  </si>
  <si>
    <t>PVC Pāreja OD110/160 mm</t>
  </si>
  <si>
    <t>PVC Pāreja OD160/200 mm</t>
  </si>
  <si>
    <t>Apbetonējums aka lūkas fiksācijai (bentons C20/25)</t>
  </si>
  <si>
    <t>Minerālmateriālu maisījums (fr.0/32)</t>
  </si>
  <si>
    <t>Šķeltas, divdaļīgas kabeļu apvalkcaurules PVC OD110, L=2,00</t>
  </si>
  <si>
    <t>Pārējie darbi</t>
  </si>
  <si>
    <t>Saimnieciskās kanalizācijas demontāža, (caurules izrakšana visā posmā , būvgružu izvešana)</t>
  </si>
  <si>
    <t>Lietus ūdens akas demontāža, (akas izrakšana, būvgružu izvešana)</t>
  </si>
  <si>
    <t>Esošo saimnieciskās kanalizācijas akas demontāža, (akas izrakšana, būvgružu izvešana)</t>
  </si>
  <si>
    <t>Esošā ūdensvada DN100 mm demontāža līdz bruģakmens seguma sākumam, (caurules izrakšana visā posmā, būvgružu izvešana).</t>
  </si>
  <si>
    <t xml:space="preserve">Demontētās ūdensvada caurules galā montēt atloku adapteri un gala noslēgu. </t>
  </si>
  <si>
    <t>Esošā ugunsdzēsības hidranta demontāža, (izrakšana, būvgružu izvešana)</t>
  </si>
  <si>
    <t>Esošās virszemes ūdeņu uztveršanas akas (gūlijas) demontāža, (izrakšana, būvgružu izvešana)</t>
  </si>
  <si>
    <t>Esošā asfalta seguma demontāža, (būvgružu izvešana), (Peldu iela)</t>
  </si>
  <si>
    <t>Būvgružu izvešana</t>
  </si>
  <si>
    <t>Kanalizācijas cauruļvadu galu aizbetonēšana ar betonu C20</t>
  </si>
  <si>
    <t>Projektēto inženiertīklu trases nospraušana</t>
  </si>
  <si>
    <t>Membrānas tipa jumta lietus ūdens novades sistēma</t>
  </si>
  <si>
    <t>HDPE caurule 40 x 3.0, 5m</t>
  </si>
  <si>
    <t>HDPE caurule 50 x 3,0, 5m</t>
  </si>
  <si>
    <t>HDPE caurule 56 x 3.0, 5m</t>
  </si>
  <si>
    <t>HDPE caurule 75 x 3.0, 5m</t>
  </si>
  <si>
    <t>HDPE caurule 90 x 3.5, 5m</t>
  </si>
  <si>
    <t>HDPE caurule 110 x 4.2, 5m</t>
  </si>
  <si>
    <t>Cauruļu veidgabali, t.sk.:</t>
  </si>
  <si>
    <t>Līkums 45° 40 mm.</t>
  </si>
  <si>
    <t>Līkums45° 50 mm.</t>
  </si>
  <si>
    <t>Līkums 45° 75 mm.</t>
  </si>
  <si>
    <t>Līkums 45° 90 mm.</t>
  </si>
  <si>
    <t>T-gabals 45° 75 x 40</t>
  </si>
  <si>
    <t>T-gabals 45° 75 x 50</t>
  </si>
  <si>
    <t>T-gabals 45° 90 x 40</t>
  </si>
  <si>
    <t>Ekscentriska pāreja  56 x 50</t>
  </si>
  <si>
    <t>Ekscentriska pāreja 75 x 56</t>
  </si>
  <si>
    <t>Ekscentriska pāreja 90 x 75</t>
  </si>
  <si>
    <t>Ekscentriska pāreja 110 x 90</t>
  </si>
  <si>
    <t>EM uzmava, WaviDuo 40 mm.</t>
  </si>
  <si>
    <t>EM uzmava, WaviDuo 50 mm.</t>
  </si>
  <si>
    <t>EM uzmava, WaviDuo 56 mm.</t>
  </si>
  <si>
    <t>EM uzmava, WaviDuo 75 mm.</t>
  </si>
  <si>
    <t>EM uzmava, WaviDuo 90 mm.</t>
  </si>
  <si>
    <t>EM uzmava, WaviDuo 110 mm.</t>
  </si>
  <si>
    <t>Pāreja uz vītni 2.5" 40 mm.</t>
  </si>
  <si>
    <t>Pāreja uz vīntni 2.5" 50 mm.</t>
  </si>
  <si>
    <t>Jumta traps QS-P ar piltuve</t>
  </si>
  <si>
    <t>Metāla atloks mebrānas jumtam</t>
  </si>
  <si>
    <t>Elektrosildošais kabelis</t>
  </si>
  <si>
    <t>Montāžas elementi, stiprinājumi u.c.nepieciešamie materiāli, t.sk.:</t>
  </si>
  <si>
    <t>Montāžas vadula 30 x 30, 6m</t>
  </si>
  <si>
    <t>Vadulas savienojums 30 x 30</t>
  </si>
  <si>
    <t>Trapecveida elements</t>
  </si>
  <si>
    <t>Vadulas stiprinājums 30 x 30, 30 x 45 - M10</t>
  </si>
  <si>
    <t>Vītņstienis M8x1000</t>
  </si>
  <si>
    <t>Vītņstienis M10x1000</t>
  </si>
  <si>
    <t>Vītņstienis ½''x95</t>
  </si>
  <si>
    <t>Uzgrieznis M8</t>
  </si>
  <si>
    <t>Uzgrieznis M10</t>
  </si>
  <si>
    <t>Stiprinājuma plāksne M10 - (120x40)</t>
  </si>
  <si>
    <t>Stiprinājuma plāksne ½'' - (120x40)</t>
  </si>
  <si>
    <t>Slīdošais stiprinājums 40 mm vadulai</t>
  </si>
  <si>
    <t>Slīdošais stiprinājums 56 mm vadulai</t>
  </si>
  <si>
    <t>Slīdošais stiprinājums 75 mm vadulai</t>
  </si>
  <si>
    <t>Slīdošais stiprinājums 90 mm vadulai</t>
  </si>
  <si>
    <t xml:space="preserve">Fiksētais stiprinājums 40 mm vadulai </t>
  </si>
  <si>
    <t>Fiksētais stiprinājums  56 mm vadulai</t>
  </si>
  <si>
    <t>Fiksētais stiprinājums  75 mm vadulai</t>
  </si>
  <si>
    <t>Fiksētais stiprinājums  90 mm vadulai</t>
  </si>
  <si>
    <t>Skava 90 mm x ½"</t>
  </si>
  <si>
    <t>Skava 90 mm x M10</t>
  </si>
  <si>
    <t>Ieliktnis 40 mm</t>
  </si>
  <si>
    <t>Ieliktnis  56 mm</t>
  </si>
  <si>
    <t>Ieliktnis  75 mm</t>
  </si>
  <si>
    <t>Ieliktnis  90 mm</t>
  </si>
  <si>
    <t>Putupolistirola siltumizolācijas čaula 30 mm caurulei ar ārējo diametru OD110</t>
  </si>
  <si>
    <t xml:space="preserve"> 121.1</t>
  </si>
  <si>
    <t xml:space="preserve"> 121.2</t>
  </si>
  <si>
    <t xml:space="preserve"> 121.3</t>
  </si>
  <si>
    <t xml:space="preserve"> 121.4</t>
  </si>
  <si>
    <t xml:space="preserve"> 121.5</t>
  </si>
  <si>
    <t xml:space="preserve"> 121.6</t>
  </si>
  <si>
    <t xml:space="preserve"> 121.7</t>
  </si>
  <si>
    <t xml:space="preserve"> 121.8</t>
  </si>
  <si>
    <t xml:space="preserve"> 121.9</t>
  </si>
  <si>
    <t xml:space="preserve"> 121.10</t>
  </si>
  <si>
    <t xml:space="preserve"> 121.11</t>
  </si>
  <si>
    <t xml:space="preserve"> 121.12</t>
  </si>
  <si>
    <t xml:space="preserve"> 121.13</t>
  </si>
  <si>
    <t xml:space="preserve"> 121.14</t>
  </si>
  <si>
    <t xml:space="preserve"> 121.15</t>
  </si>
  <si>
    <t xml:space="preserve"> 121.16</t>
  </si>
  <si>
    <t xml:space="preserve"> 121.17</t>
  </si>
  <si>
    <t xml:space="preserve"> 121.18</t>
  </si>
  <si>
    <t xml:space="preserve"> 121.19</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</si>
  <si>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</si>
  <si>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</si>
  <si>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</si>
  <si>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</si>
  <si>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</si>
  <si>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</si>
  <si>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</si>
  <si>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</si>
  <si>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</si>
  <si>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</si>
  <si>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</si>
  <si>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</si>
  <si>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</si>
  <si>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</si>
  <si>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</si>
  <si>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</si>
  <si>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</si>
  <si>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</si>
  <si>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</si>
  <si>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</si>
  <si>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</si>
  <si>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</si>
  <si>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</si>
  <si>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</si>
  <si>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125.25</t>
  </si>
  <si>
    <t>ĀRĒJAIS APGAISMOJUMS</t>
  </si>
  <si>
    <t xml:space="preserve">Tāme sastādīta 2019.gada tirgus cenās, pamatojoties uz  ELT daļas rasējumiem. </t>
  </si>
  <si>
    <t>Darbu izmaksas</t>
  </si>
  <si>
    <t>Tranšejas rakšana un aizbēršana kabeļu (caurules) guldīšanai 1m dziļumā</t>
  </si>
  <si>
    <t>Kabeļu aizsargcaurules d=līdz 110 mm ieguldīšana gatavā tranšejā, kabeļa ievēršana caurulē</t>
  </si>
  <si>
    <t>Kabeļa signāllentas ieklāšana</t>
  </si>
  <si>
    <t>Tranšejas rakšana un aizbēršana zemējuma kontūra guldīšanai 0,5m dziļumā</t>
  </si>
  <si>
    <t>Balstu, balstu pamatu montāža, automātslēdžu, kabeļu, gaimekļu montāža balstos</t>
  </si>
  <si>
    <t>Drošinātāju montāža esošajā AS-177 sadalnē</t>
  </si>
  <si>
    <t>Savienojuma uzmavas montāža LJS-4x004-016</t>
  </si>
  <si>
    <t>Savienojuma uzmavas montāža LJS-4x016-050</t>
  </si>
  <si>
    <t>Kabeļa hermētiskā uzgaļa montāža</t>
  </si>
  <si>
    <t>Rozešu stabiņa uzstādīšana, sazemēšana</t>
  </si>
  <si>
    <t>Teritorijas labiekārtošana, iekļaujot materiālu izmaksas (melnzemi, sēklas)</t>
  </si>
  <si>
    <t>Bruģa seguma demontāža (ietve)</t>
  </si>
  <si>
    <t>Bruģa seguma atjaunošana (ietve), izmantojot demontēto bruģi, iekļaujot materiālu izmaksas ietves un apmales atjaunošanai</t>
  </si>
  <si>
    <t>Caurumu urbšana caur ēkas pamatiem, grīdu. D-50mm</t>
  </si>
  <si>
    <t>Urbuma vietu, cauruļu hermetizācija un noblīvēšana</t>
  </si>
  <si>
    <t xml:space="preserve">Kabeļa, ievilkšana ēkā caur iepriekš izbūvētām caurulēm, guldīšana pa EL daļā uzstādāmu kabeļa plauktu (kabeļi 2x(AXPK-4x150) 3x(Cu-5x10)) </t>
  </si>
  <si>
    <t>Kabeļu montāža pa ēkas griestiem / sienu PVC gludajās caurulēs, cauruļu montāža pie griestiem / sienas virsapmetuma izpildījumā (kabeļi 2x(Cu-3x2,5), 1x(Cu-3x4))</t>
  </si>
  <si>
    <t>Kabeļu guldīšana pa EL daļā uzstādāmu kabeļa plauktu (kabeļi 2x(Cu-3x2,5), 1x(Cu-3x4))</t>
  </si>
  <si>
    <t>EPL vai sarkanās līnijas nospraušana</t>
  </si>
  <si>
    <t>EPL digitālā uzmērīšana</t>
  </si>
  <si>
    <t>Materiālu izmaksas</t>
  </si>
  <si>
    <t>Gaismeklis iGuzzini illuminazione S.p.A - BX17+BZ80_LC43 iPro; 24W 3700lm - 3000K, komplektā ar stiprinājumiem pie staba</t>
  </si>
  <si>
    <t>Gaismeklis iGuzzini illuminazione S.p.A - BX19+BZ80_LC43 iPro; 24W 3700lm - 3000K, komplektā ar stiprinājumiem pie staba</t>
  </si>
  <si>
    <t>Pamats 6m, 8m augstiem stabiem 295kg P-1.3</t>
  </si>
  <si>
    <t>Gumijas blīve 4-10m koniskam stabam GB-RG</t>
  </si>
  <si>
    <t>Zemsprieguma drošinātājs NH00. 16A. gG/120kA. 500V, montāžai AS-177 sadalnē</t>
  </si>
  <si>
    <t>Automātslēdzis C4A, montāžai stabā</t>
  </si>
  <si>
    <t>Savienojuma spailes stabā SV-15</t>
  </si>
  <si>
    <t>Rozešu stabiņš, komplektēts ar 3 vienfāzu rozetēm (16A) un 1 trīsfāzu rozeti (32A) IP44, metāla korpuss, ar kopni zemējumam</t>
  </si>
  <si>
    <t>Rozešu stabiņa zemējums ( 3x (16x1500mm FT elektrods); cinkota apļdzelzs RD-8, l-1m; savienojuma spaile apaļdzelzs - elektrods; savienojuma spaile apaļdzelzs - zemējuma kopne), OBO</t>
  </si>
  <si>
    <t>Kabeļa gala apdare EPKT-0015</t>
  </si>
  <si>
    <t>Kabeļa gala apdare EPKT-0063</t>
  </si>
  <si>
    <t>Kabelis AXPK-4x150</t>
  </si>
  <si>
    <t>Kabelis AXPK-4x16</t>
  </si>
  <si>
    <t>Kabelis Cu-5x25, zemē guldāms NYY-J</t>
  </si>
  <si>
    <t>Kabelis Cu-5x6, zemē guldāms NYY-J</t>
  </si>
  <si>
    <t>Kabelis Cu-3x6, zemē guldāms NYY-J</t>
  </si>
  <si>
    <t>Kabelis Cu-3x1,5 montāžai apgaismes stabā NYY-J</t>
  </si>
  <si>
    <t>Kabelis Cu-3x2,5, zemē guldāms NYY-J</t>
  </si>
  <si>
    <t>Aizsargcaurule PE, D-90, 750N, Evocab hard</t>
  </si>
  <si>
    <t>Aizsargcaurule PE, D-50, 450N, montāžai caur staba pamatiem, Evocab flex</t>
  </si>
  <si>
    <t>Aizsargcaurule PE, D-50, 750N, Evocab hard</t>
  </si>
  <si>
    <t>Aizsargcaurule PE, D-40, 750N, datu kabelim, Evoduct groove</t>
  </si>
  <si>
    <t>Aizsargcaurule PE, D-20</t>
  </si>
  <si>
    <t>Kabeļa signāllenta "Uzmanību kabelis!"</t>
  </si>
  <si>
    <t>Savienojuma uzmava LJSM-4x004-016</t>
  </si>
  <si>
    <t>Savienojuma uzmava LJSM-4x016-050</t>
  </si>
  <si>
    <t>Kabeļa hermētiskais uzgalis kabelim CYKY-J-3x4</t>
  </si>
  <si>
    <t>Potenciālu izlīdzinošā kopne 250x40x5mm.</t>
  </si>
  <si>
    <t>Piespied spailes un zemējuma vadu gala apdares, savienošanai ar dažādām metāla konstrkcijām, un pievienošanai pie PE kopnēm</t>
  </si>
  <si>
    <t>obj.</t>
  </si>
  <si>
    <t>Mastika kabeļu ievadu hermetizēšanai FST-250 (SLO)</t>
  </si>
  <si>
    <t>Cietā blīvmastika LG-500 (SLO)</t>
  </si>
  <si>
    <t>Gludā iekštelpu PVC caurule D25, Evopipes, komplektā ar caurules stiprinājumiem</t>
  </si>
  <si>
    <t>Gludā iekštelpu PVC caurule D16, Evopipes, komplektā ar caurules stiprinājumiem</t>
  </si>
  <si>
    <t>Demontāžas darbu izmaksas</t>
  </si>
  <si>
    <t>Apgaismes staba demontāža</t>
  </si>
  <si>
    <t>Apgaismojuma sadalņu demontāža</t>
  </si>
  <si>
    <t xml:space="preserve">Apgaismes kabeļu demontāža </t>
  </si>
  <si>
    <t>1</t>
  </si>
  <si>
    <t>2</t>
  </si>
  <si>
    <t>3</t>
  </si>
  <si>
    <t>4</t>
  </si>
  <si>
    <t>5</t>
  </si>
  <si>
    <t>6</t>
  </si>
  <si>
    <t>7</t>
  </si>
  <si>
    <t>8</t>
  </si>
  <si>
    <t>9</t>
  </si>
  <si>
    <t>10</t>
  </si>
  <si>
    <t>11</t>
  </si>
  <si>
    <t>12</t>
  </si>
  <si>
    <t>13</t>
  </si>
  <si>
    <t>14</t>
  </si>
  <si>
    <t>15</t>
  </si>
  <si>
    <t>16</t>
  </si>
  <si>
    <t>17</t>
  </si>
  <si>
    <t>18</t>
  </si>
  <si>
    <t>19</t>
  </si>
  <si>
    <t>20</t>
  </si>
  <si>
    <t>ĀRĒJĀ ELEKTROAPGĀDE</t>
  </si>
  <si>
    <t xml:space="preserve">Tāme sastādīta 2019.gada tirgus cenās, pamatojoties uz ELT daļas rasējumiem. </t>
  </si>
  <si>
    <t>Zemsprieguma kabeļu līnijas</t>
  </si>
  <si>
    <t>Tranšeja - bedre ZS uzmavām</t>
  </si>
  <si>
    <t>Tranšejas rakšana un aizbēršana viena līdz divu kabeļu (caurules) gūldīšanai 0.7m dziļumā</t>
  </si>
  <si>
    <t>Kabeļu aizsargcaurules d=līdz 110 mm ieguldīšana gatavā tranšejā</t>
  </si>
  <si>
    <t>Ekspluatācijā esoša kabeļa kabeļa pārcelšana - bez sprieguma</t>
  </si>
  <si>
    <t>ZS kabeļa no 50 līdz 150 mm2 ieguldīšana gatavā tranšejā</t>
  </si>
  <si>
    <t>ZS kabeļa no 50 līdz 150 mm2 ievēršana caurulē</t>
  </si>
  <si>
    <t>ZS kabeļa demontāža</t>
  </si>
  <si>
    <t>ZS plastmasas izolācijas kabeļa no 50 līdz 150 mm2  gala apdare</t>
  </si>
  <si>
    <t>ZS papīra izolācijas kabeļa no 50 līdz 150 mm2  gala apdare</t>
  </si>
  <si>
    <t>ZS papīra izolācijas (visi šķērsgriezumi) kabeļu savienojuma uzmavas montāža</t>
  </si>
  <si>
    <t>ZS kabeļu elektro izolējošo gala hermetisko uzgaļu-kapes montāža</t>
  </si>
  <si>
    <t>Kabeļu komutācijas + individuālas uzskaites sadalnes montāža (KKM-6-25-002+USM-4/63)</t>
  </si>
  <si>
    <t>Kabeļu komutācijas sadalnes demontāža (KP15 un KP552)</t>
  </si>
  <si>
    <t>Uzskaites sadalnes vairākiem elektroenerģijas skaitītājiem un kabeļu komutācijas sekciju demontāža (US un US)</t>
  </si>
  <si>
    <t xml:space="preserve">Elektroenerģijas ievada uzskaites sadalnes ar strāvmaiņiem uzstādīšana (IUSR-400-250/5) </t>
  </si>
  <si>
    <t>Drošinātāju uzstādīšana</t>
  </si>
  <si>
    <t>Automātslēdža montāža sadalnē</t>
  </si>
  <si>
    <t>Elektroenerģijas skaitītāja montāža</t>
  </si>
  <si>
    <t>Elektroenerģijas skaitītāja demontāža</t>
  </si>
  <si>
    <t>Vertikālā zemētāja dziļumā  līdz 5 m montāža</t>
  </si>
  <si>
    <t>Kabelis AXMK-4x150</t>
  </si>
  <si>
    <t>Āderuzgalis 1x16.0 mm2</t>
  </si>
  <si>
    <t>Kabeļu kurpe, presējama 16mm2</t>
  </si>
  <si>
    <t>Kabeļa gala apdare EPKT0047 (70-150mm2)</t>
  </si>
  <si>
    <t xml:space="preserve">Gala apdare GUST 01/3x70-120/1000 0.6/1kV papīra izol. </t>
  </si>
  <si>
    <t>Kape kabeļgalu hermetizēšanai 120-240 mm2 (SEC 1.6)</t>
  </si>
  <si>
    <t>Savienošanas uzmava (s/u) līdz 1kV, četrdzīslu kabelim 120-240 mm2 (TREJ-01/4x095-120/3SB)</t>
  </si>
  <si>
    <t>Caurule PE-50 450N lokanā (pēc uzskaites)</t>
  </si>
  <si>
    <t>Caurule PE-110 450N lokanā (sadalnes pamatnē)</t>
  </si>
  <si>
    <t>Caurule, gofrēta 750N, d=110</t>
  </si>
  <si>
    <t>Signāllenta</t>
  </si>
  <si>
    <t xml:space="preserve">Elektrods zemējuma, cinkots tērauds ar iespēju pagarināt, d=16 mm, 1.5m  </t>
  </si>
  <si>
    <t>Zemējuma stieple, cinkota apaļdzelzs RD-8, sadalņu zemējumu kontūru savienošanai</t>
  </si>
  <si>
    <t>Spaile zemējuma, universāla, cinkotam metālam, zemējuma elektroda d=20 mm savienošanai ar stiepli d=8-10 mm vai plakandzelzi 4x40 mm</t>
  </si>
  <si>
    <t>Elektroda uzgalis, iesišanai zemē</t>
  </si>
  <si>
    <t>Lenta zemējuma kontūra savienojumu hermetizācijai</t>
  </si>
  <si>
    <t>Zemētājvads Cu (izvadiem, savienošanai) d=16 mm, daudzdzīslu vadītājs</t>
  </si>
  <si>
    <t>Automātslēdzis 3C63A</t>
  </si>
  <si>
    <t>Naži, NH-2</t>
  </si>
  <si>
    <t>Drošinātājs NH-00, 125A</t>
  </si>
  <si>
    <t>Drošinātājs NH-2, 125A</t>
  </si>
  <si>
    <t>Sadalne IUSR-400, komplektējama ar strāvmaiņiem līdz 400A (IUSR-400-250/5)</t>
  </si>
  <si>
    <t>Sadalne KKM-6-25-002+USM-4/63</t>
  </si>
  <si>
    <t>Uzskaites sadalnes pamatne 1 skaitītājam IUSR-P</t>
  </si>
  <si>
    <t>Pamatne PKM-6, sadalnei KKM-6</t>
  </si>
  <si>
    <t xml:space="preserve">Keramzīts </t>
  </si>
  <si>
    <t>Sadalnes slēdzene</t>
  </si>
  <si>
    <t>Citi darbi</t>
  </si>
  <si>
    <t>Koncertdārza "PŪT, VĒJIŅI" ēkas pārbūve 2.kārta (TERITORIJAS LABIEKĀRTOJUMS)</t>
  </si>
  <si>
    <t>Koncertdārza "PŪT, VĒJIŅI" ēkas pārbūve 1.kārta (ESTRĀDES ĒKA, ĀRĒJIE INŽENIERTĪKLI)</t>
  </si>
  <si>
    <t>CEĻU DARBI</t>
  </si>
  <si>
    <t>SAGATAVOŠANAS DARBI</t>
  </si>
  <si>
    <t>Uzmērīšana un nospraušana</t>
  </si>
  <si>
    <t>Betona apmales</t>
  </si>
  <si>
    <t>Segumu šķautnes</t>
  </si>
  <si>
    <t>Esošo Lattelecom kabeļu ievietošana dalītās aizsargcaurulēs d110mm, 750N</t>
  </si>
  <si>
    <t>ZEMES KLĀTNE</t>
  </si>
  <si>
    <t>Zemes klātnes būvniecība</t>
  </si>
  <si>
    <t>Zemes klātnes uzbēruma būvniecība rasējumā TS-1 norādītās 1. segas konstrukcijas seguma izbūvei, pieņemot, ka vecais segums demontēts 20 cm biezumā</t>
  </si>
  <si>
    <t>Zemes klātnes ierakuma būvniecība atbilstoši rasējuma TS-1 griezumos uzrādītajam</t>
  </si>
  <si>
    <t>Ar saistvielām nesaistītu kārtu armēšana vai atdalīšana</t>
  </si>
  <si>
    <t>Noturīgas esošās grunts atdalīšana ar neaustu ģeotekstilu
F ≥ 11.2 kN/m; Ꜫ ≥ 30%; din. perf. izturība ≤ 36 mm; ūdens caurlaidība ≥ 30-3 m/s</t>
  </si>
  <si>
    <t>AR SAISTVIELĀM NESAISTĪTAS KONSTRUKTĪVĀS KĀRTAS</t>
  </si>
  <si>
    <t>Salizturīgās kārtas būvniecība</t>
  </si>
  <si>
    <t>Salizturīgās kārtas būvniecība ( H = 50 cm; nestspēja 60 MPa)</t>
  </si>
  <si>
    <t>Nesaistītu minerālmateriālu pamata nesošās kārtas vai seguma būvniecība</t>
  </si>
  <si>
    <t>Nesaistītu minerālmateriālu seguma būvniecība 0/63pn (H = 15 cm; N-IV klase)</t>
  </si>
  <si>
    <t>Nesaistītu minerālmateriālu seguma būvniecība 0/45 (H = 10 cm; N-III klase), 150 Mpa</t>
  </si>
  <si>
    <t>Nesaistītu minerālmateriālu izlīdzinošās starpkārtas būvniecība (H = 4 cm) atbilstoši spec. Nr.5.5</t>
  </si>
  <si>
    <t>Betona bruģa (plātnīšu) seguma būvniecība</t>
  </si>
  <si>
    <t>Unicoloc tipa betona bruģa seguma būvniecība 8 cm biezumā</t>
  </si>
  <si>
    <t>Betona plātņu seguma būvniecība 8 cm biezumā (Hansa 8 Plus, melns,375 x 750 x 80 mm/ virsmas apstrāde - skalotā virsma vai analogs)</t>
  </si>
  <si>
    <t>Betona plātņu seguma būvniecība 8 cm biezumā (Hansa 8, melns,375 x 375 x 80 mm/ virsmas apstrāde - skalotā virsma vai analogs)</t>
  </si>
  <si>
    <t>Betona bruģa seguma atjaunošana 8cm biezumā</t>
  </si>
  <si>
    <t>Dabīgā akmens bruģa seguma būvniecība</t>
  </si>
  <si>
    <t>Esošā kaltā granīta bruģa seguma būvniecība atbilstoši TS-1 rasējumā uzrādītajiem griezumiem 2-2 un 4-4 uz sagatavotas šķembu pamatnes betonā C30/37</t>
  </si>
  <si>
    <t>Esošā kaltā granīta bruģa seguma būvniecība atbilstoši TS-1 rasējumā uzrādītajiem griezumiem 2-2 un 4-4 uz sagatavotas šķembu pamatnes, izmantojot izlīdzinošo starpkārtu</t>
  </si>
  <si>
    <t>Betona apmales uzstādīšana vai nomaiņa</t>
  </si>
  <si>
    <t>Ceļa betona apmales BA100x22x15 uzstādīšana</t>
  </si>
  <si>
    <t>Ietves betona apmales BA100x20x8 uzstādīšana</t>
  </si>
  <si>
    <t>Ceļa zīmju un ceļa zīmju stabu uzstādīšana vai nomaiņa</t>
  </si>
  <si>
    <t>Ceļa zīmju demontāža</t>
  </si>
  <si>
    <t>Ceļa zīmju stabu demontāža</t>
  </si>
  <si>
    <t>Ceļa zīmes Nr. 523 (II izmēra grupa [B=900mm], 1. klases atst. virsma) uzstādīšana</t>
  </si>
  <si>
    <t>Ceļa zīmes Nr. 524 (II izmēra grupa [B=900mm], 1. klases atst. virsma) uzstādīšana</t>
  </si>
  <si>
    <t>Ceļa zīmes Nr. 849 (II izmēra grupa [B=700mm], 1. klases atst. virsma) uzstādīšana</t>
  </si>
  <si>
    <t>Esošo ceļa zīmju uzstādīšana uz jauniem balstiem</t>
  </si>
  <si>
    <t>Ceļa zīmes metāla staba uzstādīšana</t>
  </si>
  <si>
    <t xml:space="preserve"> 3.1</t>
  </si>
  <si>
    <t xml:space="preserve"> 3.2</t>
  </si>
  <si>
    <t xml:space="preserve">Tāme sastādīta 2019.gada tirgus cenās, pamatojoties uz GP daļas rasējumiem. </t>
  </si>
  <si>
    <t>TERITORIJAS LABIEKĀRTOJUMS</t>
  </si>
  <si>
    <t>Labiekārtojuma elementi</t>
  </si>
  <si>
    <t>Sols S1 (stūris) polimērbetonā, individuālais dizains</t>
  </si>
  <si>
    <t>Sols S2 (posms ar slīpumu uz augšu) polimērbetonā, 3 m, individuālais dizains. Dēļu krāsojums saskaņā ar fasadē izmanoto apdari, beice RAL 1006.</t>
  </si>
  <si>
    <t>Sols S3 (posms ar slīpumu uz leju) polimērbetonā, 3 m, individuālais dizains. Dēļu krāsojums saskaņā ar fasadē izmanoto apdari, beice RAL 1006.</t>
  </si>
  <si>
    <t>Sols S4 (posms ar slīpumu uz augšu) polimērbetonā, 3m, individuālais dizains ar roku balstu. Dēļu krāsojums saskaņā ar fasadē izmanoto apdari, beice RAL 1006.</t>
  </si>
  <si>
    <t>Sols S5 (posms ar slīpumu uz leju) polimērbetonā, 3m, individuālais dizains ar roku balstu. Dēļu krāsojums saskaņā ar fasadē izmanoto apdari, beice RAL 1006.</t>
  </si>
  <si>
    <t>Atkritumu urna ar pārsegu. Metāla rāmis, pārklāts ar metāla vai nerūsējoša metāla plāksnēm, ar cigarešu nodzēšanas iespēju un pelnutrauku, 50l</t>
  </si>
  <si>
    <t xml:space="preserve">Veloturetāji Edgetyre/ modelis STE-N410/ h - 885 mm/ garums - 965 mm/ biezums - 50 mm/ cinkots tērauda rāmis, kas pārklāts ar pulverkrāsas apdari/ drošas gumijas aizsargapvalks </t>
  </si>
  <si>
    <t>Žogs</t>
  </si>
  <si>
    <t>Betona stabi 170x170x1450(h virs zemes)</t>
  </si>
  <si>
    <t>Betona pasēta 300x70x1830mm</t>
  </si>
  <si>
    <t>Metāla loksnes žoga panelis MP1 1770x1470(h)mm</t>
  </si>
  <si>
    <t>Metāla loksnes žoga panelis MP2 1320x1470(h)mm</t>
  </si>
  <si>
    <t>Metāla loksnes žoga panelis MP3 1370x1470(h)mm</t>
  </si>
  <si>
    <t>Metāla loksnes vārtu panelis VP1 1230x1650mm</t>
  </si>
  <si>
    <t>Metāla loksnes vārtu panelis VP2 960x1650mm</t>
  </si>
  <si>
    <t>APZAĻUMOŠANA</t>
  </si>
  <si>
    <t xml:space="preserve">Tāme sastādīta 2019.gada tirgus cenās, pamatojoties uz AR daļas rasējumiem. </t>
  </si>
  <si>
    <t>Skuju kokaugi</t>
  </si>
  <si>
    <t>Maķedonijas (Rumēlijas) priede, stādīšana, iesk.stādvietu sagatavošanu, augsnes pievešanu, dižkoku stiprināšanas sistēmu ar sakņu kamola stiprināšanu, siksnām un enkurošanas elementiem. Sakņu kamolu aizargpaklājs, 3 gabali siksnas ar enkuriem, viens siksnu spriegotājs.</t>
  </si>
  <si>
    <t>Lapu kokaugi</t>
  </si>
  <si>
    <t>Sudraba eleagns, stādīšana, iesk.stādvietu sagatavošanu</t>
  </si>
  <si>
    <t>Spārnotais segliņš, stādīšana, iesk.stādvietu sagatavošanu</t>
  </si>
  <si>
    <t>Parastais smiltsērkšķis, stādīšana, iesk.stādvietu sagatavošanu</t>
  </si>
  <si>
    <t>Alberta sausserdis, stādīšana, iesk.stādvietu sagatavošanu</t>
  </si>
  <si>
    <t>Kamčatkas sausserdis, stādīšana, iesk.stādvietu sagatavošanu</t>
  </si>
  <si>
    <t>Galotnes pahisandra, stādīšana, iesk.stādvietu sagatavošanu</t>
  </si>
  <si>
    <t>Japānas rododendrs, stādīšana, iesk.stādvietu sagatavošanu</t>
  </si>
  <si>
    <t>Alpīnā vērene 'Schmidt', stādīšana, iesk.stādvietu sagatavošanu</t>
  </si>
  <si>
    <t>Dziedzerainā jāņoga, stādīšana, iesk.stādvietu sagatavošanu</t>
  </si>
  <si>
    <t>Finmarkas kārkls, stādīšana, iesk.stādvietu sagatavošanu</t>
  </si>
  <si>
    <t>Ložņu kārkls, šķirne 'Nitida', stādīšana, iesk.stādvietu sagatavošanu</t>
  </si>
  <si>
    <t>Iegrieztā stefanandra, stādīšana, iesk.stādvietu sagatavošanu</t>
  </si>
  <si>
    <t>Parastā irbene, šķirne 'Anny's Magic Gold', stādīšana, iesk.stādvietu sagatavošanu</t>
  </si>
  <si>
    <t>Mikss A (Dobe 1)</t>
  </si>
  <si>
    <t>Rudbekija, šķirne 'Henry Eilers', stādīšana, iesk.stādvietu sagatavošanu</t>
  </si>
  <si>
    <t>Ehinācija, šķirne 'Marmalade', stādīšana, iesk.stādvietu sagatavošanu</t>
  </si>
  <si>
    <t>Ehinācija, šķirne 'SunSeekers InTanz Yellow', stādīšana, iesk.stādvietu sagatavošanu</t>
  </si>
  <si>
    <t>Ķīnas miskante, šķirne 'Ferner Osten', stādīšana, iesk.stādvietu sagatavošanu</t>
  </si>
  <si>
    <t>Helēnija, šķirne 'Double Trouble', stādīšana, iesk.stādvietu sagatavošanu</t>
  </si>
  <si>
    <t>Helēnija, šķirne  'Mardi Gras', stādīšana, iesk.stādvietu sagatavošanu</t>
  </si>
  <si>
    <t>skarbā saulesactiņa, šķirne 'Venus', stādīšana, iesk.stādvietu sagatavošanu</t>
  </si>
  <si>
    <t>Vīgriežu pelašķis  'Parker' , stādīšana, iesk.stādvietu sagatavošanu</t>
  </si>
  <si>
    <t>Mikss A (Dobe 2)</t>
  </si>
  <si>
    <t>parastā ciņusmilga, šķirne 'Goldschleier', stādīšana, iesk.stādvietu sagatavošanu</t>
  </si>
  <si>
    <t>Skarbā saulesactiņa, šķirne 'Venus', stādīšana, iesk.stādvietu sagatavošanu</t>
  </si>
  <si>
    <t>Mikss A (Dobe 3)</t>
  </si>
  <si>
    <t>Parastā ciņusmilga, šķirne 'Goldschleier', stādīšana, iesk.stādvietu sagatavošanu</t>
  </si>
  <si>
    <t xml:space="preserve">Rudbekija, šķirne 'Henry Eilers', stādīšana, iesk.stādvietu sagatavošanu </t>
  </si>
  <si>
    <t>Lapsastu spalvzāle, stādīšana, iesk.stādvietu sagatavošanu</t>
  </si>
  <si>
    <t xml:space="preserve">Vīgriežu pelašķis  'Parker', stādīšana, iesk.stādvietu sagatavošanu </t>
  </si>
  <si>
    <t>Mikss B (Dobe 1)</t>
  </si>
  <si>
    <t>Rudbekija, šķirne 'Goldsturm', stādīšana, iesk.stādvietu sagatavošanu</t>
  </si>
  <si>
    <t>Parastā čīkstene, šķirne 'Purple Emperor' , stādīšana, iesk.stādvietu sagatavošanu</t>
  </si>
  <si>
    <t>Parastais (tūkstošlapainais) pelašķis, šķirne 'Terracotta', stādīšana, iesk.stādvietu sagatavošanu</t>
  </si>
  <si>
    <t>Sarkanā guntiņa, stādīšana, iesk.stādvietu sagatavošanu</t>
  </si>
  <si>
    <t>Smalklapu brūnactiņa, šķirne 'Zagreb', stādīšana, iesk.stādvietu sagatavošanu</t>
  </si>
  <si>
    <t>Šarlaksarkanā krizantēma, šķirne 'Robinsons Rot' , stādīšana, iesk.stādvietu sagatavošanu</t>
  </si>
  <si>
    <t>Mikss B (Dobe 2)</t>
  </si>
  <si>
    <t>Rudbekija, šķirne 'Henry Eilers' , stādīšana, iesk.stādvietu sagatavošanu</t>
  </si>
  <si>
    <t>Lapsastu spalvzāle</t>
  </si>
  <si>
    <t>Parastais (tūkstošlapainais) pelašķis, šķirne 'Terracotta'</t>
  </si>
  <si>
    <t>Mikss B (Dobe 3)</t>
  </si>
  <si>
    <t>Grunts norakšana stādvietām</t>
  </si>
  <si>
    <t>Auglīgā augsne krūmiem 50 cm</t>
  </si>
  <si>
    <t>Auglīgā augsne kokiem 100cm</t>
  </si>
  <si>
    <t xml:space="preserve">Auglīgā augsne ziemcietēm </t>
  </si>
  <si>
    <t>Impregnēti apaļkoka mieti, d.100, h=2500mm ar elastīgām lentām</t>
  </si>
  <si>
    <t>Priežu mizu mulča krūmiem (vidējā frakcija) 10cm</t>
  </si>
  <si>
    <t>Priežu mizu mulča ziemcietēm (smalkā frakcija) 5cm</t>
  </si>
  <si>
    <t>Saglabājamo koku sakopšanas darbi</t>
  </si>
  <si>
    <t xml:space="preserve"> 2.10</t>
  </si>
  <si>
    <t xml:space="preserve"> 2.11</t>
  </si>
  <si>
    <t xml:space="preserve"> 2.12</t>
  </si>
  <si>
    <t xml:space="preserve"> 8.1</t>
  </si>
  <si>
    <t xml:space="preserve"> 8.2</t>
  </si>
  <si>
    <t xml:space="preserve"> 8.3</t>
  </si>
  <si>
    <t xml:space="preserve"> 8.4</t>
  </si>
  <si>
    <t xml:space="preserve"> 8.5</t>
  </si>
  <si>
    <t xml:space="preserve"> 8.6</t>
  </si>
  <si>
    <t xml:space="preserve"> 8.7</t>
  </si>
  <si>
    <t>Pasūtījuma Nr. LPP2019/78</t>
  </si>
  <si>
    <t xml:space="preserve">Objekta nosaukums: Koncertdārza "PŪT, VĒJIŅI" ēkas pārbūve, Peldu ielā 57, Liepājā </t>
  </si>
  <si>
    <t xml:space="preserve">Būves nosaukums: Koncertdārza "PŪT, VĒJIŅI" ēkas pārbūve, Peldu ielā 57, Liepājā </t>
  </si>
  <si>
    <t>Būves kadastrālās uzmērīšanas lieta</t>
  </si>
  <si>
    <t xml:space="preserve"> 7.14</t>
  </si>
  <si>
    <t>m²</t>
  </si>
  <si>
    <t xml:space="preserve">Tīklu ierakstīšanas iekarta (NVR) 16 kanālu NVR HikVision videoreģistrators DS-7616NI-I2+2x3TB HDD in RAID1 </t>
  </si>
  <si>
    <t>m³</t>
  </si>
  <si>
    <t>gab.</t>
  </si>
  <si>
    <t>m.</t>
  </si>
  <si>
    <t>l.</t>
  </si>
  <si>
    <t>Ceļa zīmes Nr. 537 (II izmēra grupa [B=900mm], 1. klases atst. virsma) uzstādīšana</t>
  </si>
  <si>
    <t>Ceļa zīmes Nr. 801 (II izmēra grupa [B=700mm], 1. klases atst. virsma) uzstādīšana</t>
  </si>
  <si>
    <t>Ceļa zīmes metāla staba ar konsoli uzstādīšana</t>
  </si>
  <si>
    <t>Gaismu sistēma, kas paredzēta LED gaismekļiem. Stabs paredzēts dažādu kombināciju stiprinājumiem. Sastāv no optiskās komponentes (iPro 192 mm), komponenšu turētājiem un piemērojamiem stiprinājumiem. Visas arējās skrūves ir A2 nerūsējošā tērauda. (86 gab. uz 15 stabiem)</t>
  </si>
  <si>
    <t>Aizsargcaurule (750N), d110</t>
  </si>
  <si>
    <t>4a</t>
  </si>
  <si>
    <t>Zemējuma lentas izbūve gatavā tranšejā 0,5m dziļumā</t>
  </si>
  <si>
    <t>Cinkota tērauda plakandzelzs, lenta  30x3,5mm, 5052 DIN OBO</t>
  </si>
  <si>
    <t>55a</t>
  </si>
  <si>
    <t>55b</t>
  </si>
  <si>
    <t>55c</t>
  </si>
  <si>
    <t>55d</t>
  </si>
  <si>
    <t>55e</t>
  </si>
  <si>
    <r>
      <rPr>
        <sz val="10"/>
        <color theme="9" tint="-0.249977111117893"/>
        <rFont val="Times New Roman"/>
        <family val="1"/>
        <charset val="186"/>
      </rPr>
      <t>iGuzzini</t>
    </r>
    <r>
      <rPr>
        <sz val="10"/>
        <rFont val="Times New Roman"/>
        <family val="1"/>
        <charset val="186"/>
      </rPr>
      <t xml:space="preserve"> apgaismes stabs </t>
    </r>
    <r>
      <rPr>
        <sz val="10"/>
        <color theme="9" tint="-0.249977111117893"/>
        <rFont val="Times New Roman"/>
        <family val="1"/>
        <charset val="186"/>
      </rPr>
      <t>D102mm</t>
    </r>
    <r>
      <rPr>
        <sz val="10"/>
        <rFont val="Times New Roman"/>
        <family val="1"/>
        <charset val="186"/>
      </rPr>
      <t xml:space="preserve">, 6,5m (6m virs zemes) cinkots, konisks CP6500-60, </t>
    </r>
    <r>
      <rPr>
        <sz val="10"/>
        <color theme="9" tint="-0.249977111117893"/>
        <rFont val="Times New Roman"/>
        <family val="1"/>
        <charset val="186"/>
      </rPr>
      <t>krāsa Grey, (saskaņā ar rasējuma lapu TS-L-03)</t>
    </r>
  </si>
  <si>
    <t>6.8.1.</t>
  </si>
  <si>
    <t>Profils IPE200 (33m)</t>
  </si>
  <si>
    <t>6.11.</t>
  </si>
  <si>
    <t>WC LTT starpsienu, no anodēta alu profila sistēmas ar 24mm laminētas skaidu plates pildījumu ar durvīm, montāža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</si>
</sst>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Ls&quot;\ * #,##0.00_-;\-&quot;Ls&quot;\ * #,##0.00_-;_-&quot;Ls&quot;\ * &quot;-&quot;??_-;_-@_-"/>
    <numFmt numFmtId="43" formatCode="_-* #,##0.00_-;\-* #,##0.00_-;_-* &quot;-&quot;??_-;_-@_-"/>
    <numFmt numFmtId="164" formatCode="_-[$€-2]\ * #,##0.00_-;\-[$€-2]\ * #,##0.00_-;_-[$€-2]\ * &quot;-&quot;??_-;_-@_-"/>
    <numFmt numFmtId="165" formatCode="_-* #,##0.00&quot;р.&quot;_-;\-* #,##0.00&quot;р.&quot;_-;_-* &quot;-&quot;??&quot;р.&quot;_-;_-@_-"/>
    <numFmt numFmtId="166" formatCode="_-* #,##0.00_-;\-* #,##0.00_-;_-* \-??_-;_-@_-"/>
    <numFmt numFmtId="167" formatCode="_-* #,##0.00\ _L_s_-;\-* #,##0.00\ _L_s_-;_-* &quot;-&quot;??\ _L_s_-;_-@_-"/>
    <numFmt numFmtId="168" formatCode="_(* #,##0.00_);_(* \(#,##0.00\);_(* \-??_);_(@_)"/>
  </numFmts>
  <fonts count="48">
    <font>
      <sz val="11"/>
      <color theme="1"/>
      <name val="Calibri"/>
      <family val="2"/>
      <charset val="186"/>
      <scheme val="minor"/>
    </font>
    <font>
      <sz val="10"/>
      <name val="Times New Roman"/>
      <family val="1"/>
      <charset val="186"/>
    </font>
    <font>
      <b/>
      <i/>
      <sz val="12"/>
      <name val="Times New Roman"/>
      <family val="1"/>
      <charset val="186"/>
    </font>
    <font>
      <sz val="10"/>
      <name val="Arial"/>
      <family val="2"/>
      <charset val="204"/>
    </font>
    <font>
      <i/>
      <sz val="10"/>
      <name val="Times New Roman"/>
      <family val="1"/>
      <charset val="186"/>
    </font>
    <font>
      <b/>
      <i/>
      <sz val="10"/>
      <name val="Times New Roman"/>
      <family val="1"/>
      <charset val="186"/>
    </font>
    <font>
      <i/>
      <sz val="10"/>
      <color indexed="10"/>
      <name val="Times New Roman"/>
      <family val="1"/>
      <charset val="186"/>
    </font>
    <font>
      <sz val="10"/>
      <name val="Helv"/>
    </font>
    <font>
      <sz val="8"/>
      <name val="Times New Roman"/>
      <family val="1"/>
      <charset val="186"/>
    </font>
    <font>
      <b/>
      <sz val="9"/>
      <color indexed="81"/>
      <name val="Tahoma"/>
      <family val="2"/>
      <charset val="186"/>
    </font>
    <font>
      <b/>
      <sz val="10"/>
      <name val="Times New Roman"/>
      <family val="1"/>
      <charset val="186"/>
    </font>
    <font>
      <sz val="11"/>
      <color theme="1"/>
      <name val="Calibri"/>
      <family val="2"/>
      <charset val="186"/>
      <scheme val="minor"/>
    </font>
    <font>
      <sz val="11"/>
      <color rgb="FF006100"/>
      <name val="Calibri"/>
      <family val="2"/>
      <charset val="186"/>
      <scheme val="minor"/>
    </font>
    <font>
      <b/>
      <i/>
      <sz val="14"/>
      <name val="Times New Roman"/>
      <family val="1"/>
      <charset val="186"/>
    </font>
    <font>
      <sz val="10"/>
      <name val="Arial"/>
      <family val="2"/>
      <charset val="186"/>
    </font>
    <font>
      <i/>
      <sz val="9"/>
      <color indexed="81"/>
      <name val="Tahoma"/>
      <family val="2"/>
      <charset val="186"/>
    </font>
    <font>
      <sz val="11"/>
      <color theme="1"/>
      <name val="Calibri"/>
      <family val="2"/>
      <scheme val="minor"/>
    </font>
    <font>
      <i/>
      <sz val="12"/>
      <name val="Times New Roman"/>
      <family val="1"/>
      <charset val="186"/>
    </font>
    <font>
      <sz val="11"/>
      <name val="Times New Roman"/>
      <family val="1"/>
      <charset val="186"/>
    </font>
    <font>
      <b/>
      <sz val="11"/>
      <name val="Times New Roman"/>
      <family val="1"/>
      <charset val="186"/>
    </font>
    <font>
      <b/>
      <sz val="12"/>
      <name val="Times New Roman"/>
      <family val="1"/>
      <charset val="186"/>
    </font>
    <font>
      <b/>
      <i/>
      <sz val="10"/>
      <name val="Arial Narrow"/>
      <family val="2"/>
      <charset val="204"/>
    </font>
    <font>
      <sz val="10"/>
      <name val="Arial Narrow"/>
      <family val="2"/>
      <charset val="204"/>
    </font>
    <font>
      <i/>
      <sz val="10"/>
      <name val="Arial Narrow"/>
      <family val="2"/>
      <charset val="204"/>
    </font>
    <font>
      <sz val="10"/>
      <color indexed="8"/>
      <name val="Times New Roman"/>
      <family val="1"/>
      <charset val="186"/>
    </font>
    <font>
      <sz val="10"/>
      <name val="Arial Cyr"/>
      <charset val="186"/>
    </font>
    <font>
      <sz val="11"/>
      <color indexed="8"/>
      <name val="Calibri"/>
      <family val="2"/>
      <charset val="186"/>
    </font>
    <font>
      <sz val="10"/>
      <name val="MS Sans Serif"/>
      <family val="2"/>
      <charset val="186"/>
    </font>
    <font>
      <sz val="11"/>
      <color indexed="20"/>
      <name val="Calibri"/>
      <family val="2"/>
      <charset val="186"/>
    </font>
    <font>
      <sz val="11"/>
      <color indexed="17"/>
      <name val="Calibri"/>
      <family val="2"/>
      <charset val="186"/>
    </font>
    <font>
      <sz val="11"/>
      <color indexed="60"/>
      <name val="Calibri"/>
      <family val="2"/>
      <charset val="186"/>
    </font>
    <font>
      <u/>
      <sz val="10"/>
      <color indexed="12"/>
      <name val="Arial"/>
      <family val="2"/>
      <charset val="186"/>
    </font>
    <font>
      <sz val="10"/>
      <name val="Arial Cyr"/>
      <family val="2"/>
      <charset val="186"/>
    </font>
    <font>
      <sz val="10"/>
      <name val="Tahoma"/>
      <family val="2"/>
      <charset val="186"/>
    </font>
    <font>
      <u/>
      <sz val="10"/>
      <color theme="10"/>
      <name val="Arial Cyr"/>
      <charset val="186"/>
    </font>
    <font>
      <sz val="11"/>
      <color theme="1"/>
      <name val="Calibri"/>
      <family val="2"/>
      <charset val="204"/>
      <scheme val="minor"/>
    </font>
    <font>
      <i/>
      <sz val="11"/>
      <color rgb="FFC00000"/>
      <name val="Times New Roman"/>
      <family val="1"/>
      <charset val="186"/>
    </font>
    <font>
      <b/>
      <i/>
      <sz val="11"/>
      <color rgb="FFC00000"/>
      <name val="Times New Roman"/>
      <family val="1"/>
      <charset val="186"/>
    </font>
    <font>
      <b/>
      <i/>
      <u/>
      <sz val="11"/>
      <color rgb="FFC00000"/>
      <name val="Times New Roman"/>
      <family val="1"/>
      <charset val="186"/>
    </font>
    <font>
      <i/>
      <sz val="8"/>
      <name val="Times New Roman"/>
      <family val="1"/>
      <charset val="186"/>
    </font>
    <font>
      <sz val="8"/>
      <color theme="0" tint="-0.499984740745262"/>
      <name val="Times New Roman"/>
      <family val="1"/>
      <charset val="186"/>
    </font>
    <font>
      <i/>
      <u/>
      <sz val="10"/>
      <name val="Times New Roman"/>
      <family val="1"/>
      <charset val="186"/>
    </font>
    <font>
      <i/>
      <u/>
      <sz val="8"/>
      <name val="Times New Roman"/>
      <family val="1"/>
      <charset val="186"/>
    </font>
    <font>
      <sz val="9"/>
      <color indexed="81"/>
      <name val="Tahoma"/>
      <family val="2"/>
      <charset val="186"/>
    </font>
    <font>
      <i/>
      <sz val="9"/>
      <name val="Times New Roman"/>
      <family val="1"/>
      <charset val="186"/>
    </font>
    <font>
      <sz val="10"/>
      <color theme="9" tint="-0.499984740745262"/>
      <name val="Times New Roman"/>
      <family val="1"/>
      <charset val="186"/>
    </font>
    <font>
      <strike/>
      <sz val="10"/>
      <name val="Times New Roman"/>
      <family val="1"/>
      <charset val="186"/>
    </font>
    <font>
      <sz val="10"/>
      <color theme="9" tint="-0.249977111117893"/>
      <name val="Times New Roman"/>
      <family val="1"/>
      <charset val="186"/>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indexed="9"/>
        <bgColor indexed="64"/>
      </patternFill>
    </fill>
    <fill>
      <patternFill patternType="solid">
        <fgColor indexed="45"/>
        <bgColor indexed="29"/>
      </patternFill>
    </fill>
    <fill>
      <patternFill patternType="solid">
        <fgColor indexed="42"/>
        <bgColor indexed="27"/>
      </patternFill>
    </fill>
    <fill>
      <patternFill patternType="solid">
        <fgColor indexed="43"/>
        <bgColor indexed="26"/>
      </patternFill>
    </fill>
    <fill>
      <patternFill patternType="solid">
        <fgColor rgb="FFFFFFCC"/>
        <bgColor indexed="64"/>
      </patternFill>
    </fill>
  </fills>
  <borders count="31">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9">
    <xf numFmtId="0" fontId="0" fillId="0" borderId="0"/>
    <xf numFmtId="0" fontId="3" fillId="0" borderId="0"/>
    <xf numFmtId="0" fontId="7" fillId="0" borderId="0"/>
    <xf numFmtId="9" fontId="11" fillId="0" borderId="0" applyFont="0" applyFill="0" applyBorder="0" applyAlignment="0" applyProtection="0"/>
    <xf numFmtId="0" fontId="12" fillId="4" borderId="0" applyNumberFormat="0" applyBorder="0" applyAlignment="0" applyProtection="0"/>
    <xf numFmtId="0" fontId="14" fillId="0" borderId="0"/>
    <xf numFmtId="0" fontId="14" fillId="0" borderId="0"/>
    <xf numFmtId="0" fontId="14" fillId="0" borderId="0">
      <alignment textRotation="90"/>
    </xf>
    <xf numFmtId="0" fontId="3" fillId="0" borderId="0"/>
    <xf numFmtId="0" fontId="16" fillId="0" borderId="0"/>
    <xf numFmtId="0" fontId="14" fillId="0" borderId="0"/>
    <xf numFmtId="0" fontId="14" fillId="0" borderId="0"/>
    <xf numFmtId="0" fontId="14" fillId="0" borderId="0"/>
    <xf numFmtId="0" fontId="25" fillId="0" borderId="0"/>
    <xf numFmtId="0" fontId="28" fillId="6" borderId="0" applyNumberFormat="0" applyBorder="0" applyAlignment="0" applyProtection="0"/>
    <xf numFmtId="43" fontId="25" fillId="0" borderId="0" applyFont="0" applyFill="0" applyBorder="0" applyAlignment="0" applyProtection="0"/>
    <xf numFmtId="168" fontId="3" fillId="0" borderId="0" applyFill="0" applyBorder="0" applyAlignment="0" applyProtection="0"/>
    <xf numFmtId="167" fontId="33" fillId="0" borderId="0" applyFont="0" applyFill="0" applyBorder="0" applyAlignment="0" applyProtection="0"/>
    <xf numFmtId="166" fontId="32"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4" fontId="25" fillId="0" borderId="0" applyFont="0" applyFill="0" applyBorder="0" applyAlignment="0" applyProtection="0"/>
    <xf numFmtId="0" fontId="26" fillId="0" borderId="0"/>
    <xf numFmtId="0" fontId="29" fillId="7" borderId="0" applyNumberFormat="0" applyBorder="0" applyAlignment="0" applyProtection="0"/>
    <xf numFmtId="0" fontId="31" fillId="0" borderId="0" applyNumberFormat="0" applyFill="0" applyBorder="0" applyAlignment="0" applyProtection="0"/>
    <xf numFmtId="0" fontId="34" fillId="0" borderId="0" applyNumberFormat="0" applyFill="0" applyBorder="0" applyAlignment="0" applyProtection="0"/>
    <xf numFmtId="0" fontId="30" fillId="8" borderId="0" applyNumberFormat="0" applyBorder="0" applyAlignment="0" applyProtection="0"/>
    <xf numFmtId="0" fontId="11" fillId="0" borderId="0"/>
    <xf numFmtId="0" fontId="11" fillId="0" borderId="0"/>
    <xf numFmtId="0" fontId="3" fillId="0" borderId="0"/>
    <xf numFmtId="0" fontId="33" fillId="0" borderId="0"/>
    <xf numFmtId="0" fontId="14" fillId="0" borderId="0"/>
    <xf numFmtId="0" fontId="14" fillId="0" borderId="0"/>
    <xf numFmtId="0" fontId="3" fillId="0" borderId="0"/>
    <xf numFmtId="0" fontId="27" fillId="0" borderId="0"/>
    <xf numFmtId="0" fontId="26" fillId="0" borderId="0"/>
    <xf numFmtId="0" fontId="14" fillId="0" borderId="0"/>
    <xf numFmtId="0" fontId="3" fillId="0" borderId="0"/>
    <xf numFmtId="0" fontId="32" fillId="0" borderId="0"/>
    <xf numFmtId="0" fontId="35" fillId="0" borderId="0"/>
    <xf numFmtId="0" fontId="35" fillId="0" borderId="0"/>
    <xf numFmtId="0" fontId="14" fillId="0" borderId="0"/>
    <xf numFmtId="0" fontId="3" fillId="0" borderId="0"/>
    <xf numFmtId="0" fontId="7" fillId="0" borderId="0"/>
    <xf numFmtId="9" fontId="33" fillId="0" borderId="0" applyFont="0" applyFill="0" applyBorder="0" applyAlignment="0" applyProtection="0"/>
    <xf numFmtId="0" fontId="3" fillId="0" borderId="0"/>
    <xf numFmtId="0" fontId="14" fillId="0" borderId="0"/>
    <xf numFmtId="0" fontId="7" fillId="0" borderId="0"/>
  </cellStyleXfs>
  <cellXfs count="268">
    <xf numFmtId="0" fontId="0" fillId="0" borderId="0" xfId="0"/>
    <xf numFmtId="0" fontId="1" fillId="0" borderId="0" xfId="0" applyFont="1" applyBorder="1" applyAlignment="1" applyProtection="1">
      <alignment horizontal="center"/>
      <protection locked="0"/>
    </xf>
    <xf numFmtId="0" fontId="1" fillId="0" borderId="0" xfId="0" applyFont="1" applyBorder="1" applyProtection="1">
      <protection locked="0"/>
    </xf>
    <xf numFmtId="0" fontId="1" fillId="0" borderId="0" xfId="0" applyFont="1" applyProtection="1">
      <protection locked="0"/>
    </xf>
    <xf numFmtId="0" fontId="1" fillId="0" borderId="0" xfId="0" applyFont="1" applyAlignment="1" applyProtection="1">
      <alignment vertical="center"/>
      <protection locked="0"/>
    </xf>
    <xf numFmtId="0" fontId="5" fillId="0" borderId="0" xfId="1" applyNumberFormat="1" applyFont="1" applyFill="1" applyBorder="1" applyAlignment="1" applyProtection="1">
      <protection locked="0"/>
    </xf>
    <xf numFmtId="0" fontId="1" fillId="0" borderId="0" xfId="0" applyNumberFormat="1" applyFont="1" applyProtection="1">
      <protection locked="0"/>
    </xf>
    <xf numFmtId="1" fontId="5" fillId="0" borderId="0" xfId="1" applyNumberFormat="1" applyFont="1" applyFill="1" applyBorder="1" applyAlignment="1" applyProtection="1">
      <protection locked="0"/>
    </xf>
    <xf numFmtId="0" fontId="4" fillId="2" borderId="0" xfId="0" applyNumberFormat="1" applyFont="1" applyFill="1" applyBorder="1" applyProtection="1">
      <protection locked="0"/>
    </xf>
    <xf numFmtId="0" fontId="4" fillId="2" borderId="0" xfId="0" applyFont="1" applyFill="1" applyBorder="1" applyProtection="1">
      <protection locked="0"/>
    </xf>
    <xf numFmtId="0" fontId="1" fillId="2" borderId="0" xfId="0" applyNumberFormat="1" applyFont="1" applyFill="1" applyProtection="1">
      <protection locked="0"/>
    </xf>
    <xf numFmtId="0" fontId="1" fillId="2" borderId="0" xfId="0" applyFont="1" applyFill="1" applyProtection="1">
      <protection locked="0"/>
    </xf>
    <xf numFmtId="0" fontId="1" fillId="0" borderId="0" xfId="0" applyNumberFormat="1" applyFont="1" applyFill="1" applyProtection="1">
      <protection locked="0"/>
    </xf>
    <xf numFmtId="0" fontId="1" fillId="0" borderId="0" xfId="0" applyFont="1" applyFill="1" applyProtection="1">
      <protection locked="0"/>
    </xf>
    <xf numFmtId="0" fontId="1" fillId="0" borderId="0" xfId="4" applyFont="1" applyFill="1" applyAlignment="1" applyProtection="1">
      <alignment horizontal="center"/>
      <protection locked="0"/>
    </xf>
    <xf numFmtId="0" fontId="4" fillId="0" borderId="0" xfId="1" applyNumberFormat="1" applyFont="1" applyFill="1" applyBorder="1" applyAlignment="1" applyProtection="1">
      <alignment horizontal="right" vertical="center" wrapText="1"/>
      <protection locked="0"/>
    </xf>
    <xf numFmtId="0" fontId="1" fillId="0" borderId="0" xfId="1" applyFont="1" applyFill="1" applyBorder="1" applyAlignment="1" applyProtection="1">
      <alignment horizontal="center" vertical="center" wrapText="1"/>
      <protection locked="0"/>
    </xf>
    <xf numFmtId="2" fontId="1" fillId="0" borderId="0"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right" vertical="center" wrapText="1"/>
      <protection locked="0"/>
    </xf>
    <xf numFmtId="0" fontId="5" fillId="0" borderId="0" xfId="1" applyFont="1" applyFill="1" applyBorder="1" applyAlignment="1" applyProtection="1">
      <alignment horizontal="right" vertical="center"/>
      <protection locked="0"/>
    </xf>
    <xf numFmtId="43" fontId="5" fillId="0" borderId="0" xfId="1" applyNumberFormat="1" applyFont="1" applyBorder="1" applyAlignment="1" applyProtection="1">
      <alignment horizontal="center" vertical="center" wrapText="1"/>
      <protection locked="0"/>
    </xf>
    <xf numFmtId="0" fontId="1" fillId="2" borderId="0" xfId="0" applyNumberFormat="1" applyFont="1" applyFill="1" applyAlignment="1" applyProtection="1">
      <alignment vertical="center" wrapText="1"/>
      <protection locked="0"/>
    </xf>
    <xf numFmtId="0" fontId="1" fillId="2" borderId="0" xfId="0" applyFont="1" applyFill="1" applyAlignment="1" applyProtection="1">
      <alignment vertical="center" wrapText="1"/>
      <protection locked="0"/>
    </xf>
    <xf numFmtId="43" fontId="1" fillId="3" borderId="3" xfId="0" applyNumberFormat="1" applyFont="1" applyFill="1" applyBorder="1" applyAlignment="1" applyProtection="1">
      <alignment horizontal="center" vertical="center"/>
      <protection locked="0"/>
    </xf>
    <xf numFmtId="43" fontId="1" fillId="2" borderId="3" xfId="0" applyNumberFormat="1" applyFont="1" applyFill="1" applyBorder="1" applyAlignment="1" applyProtection="1">
      <alignment horizontal="center" vertical="center"/>
      <protection locked="0"/>
    </xf>
    <xf numFmtId="2" fontId="1" fillId="2" borderId="0" xfId="4" applyNumberFormat="1" applyFont="1" applyFill="1" applyBorder="1" applyAlignment="1" applyProtection="1">
      <alignment horizontal="center" vertical="center"/>
      <protection locked="0"/>
    </xf>
    <xf numFmtId="0" fontId="4" fillId="2" borderId="0" xfId="4" applyFont="1" applyFill="1" applyBorder="1" applyAlignment="1" applyProtection="1">
      <alignment vertical="center"/>
      <protection locked="0"/>
    </xf>
    <xf numFmtId="0" fontId="4" fillId="2" borderId="0" xfId="4" applyNumberFormat="1" applyFont="1" applyFill="1" applyBorder="1" applyAlignment="1" applyProtection="1">
      <alignment wrapText="1"/>
      <protection locked="0"/>
    </xf>
    <xf numFmtId="0" fontId="1" fillId="2" borderId="0" xfId="4" applyFont="1" applyFill="1" applyBorder="1" applyAlignment="1" applyProtection="1">
      <alignment horizontal="center" vertical="center"/>
      <protection locked="0"/>
    </xf>
    <xf numFmtId="0" fontId="4" fillId="2" borderId="0" xfId="4" applyNumberFormat="1" applyFont="1" applyFill="1" applyBorder="1" applyAlignment="1" applyProtection="1">
      <alignment horizontal="left"/>
      <protection locked="0"/>
    </xf>
    <xf numFmtId="0" fontId="4" fillId="2" borderId="0" xfId="4" applyNumberFormat="1" applyFont="1" applyFill="1" applyBorder="1" applyProtection="1">
      <protection locked="0"/>
    </xf>
    <xf numFmtId="0" fontId="4" fillId="2" borderId="0" xfId="4" applyFont="1" applyFill="1" applyBorder="1" applyProtection="1">
      <protection locked="0"/>
    </xf>
    <xf numFmtId="0" fontId="4" fillId="0" borderId="0" xfId="4" applyFont="1" applyFill="1" applyProtection="1">
      <protection locked="0"/>
    </xf>
    <xf numFmtId="0" fontId="1" fillId="0" borderId="0" xfId="0" applyNumberFormat="1" applyFont="1" applyBorder="1" applyProtection="1">
      <protection locked="0"/>
    </xf>
    <xf numFmtId="0" fontId="1" fillId="0" borderId="0" xfId="0" applyNumberFormat="1" applyFont="1" applyAlignment="1" applyProtection="1">
      <alignment wrapText="1"/>
      <protection locked="0"/>
    </xf>
    <xf numFmtId="0" fontId="1" fillId="0" borderId="0" xfId="0" applyFont="1" applyAlignment="1" applyProtection="1">
      <alignment horizontal="center" vertical="center"/>
      <protection locked="0"/>
    </xf>
    <xf numFmtId="2" fontId="1" fillId="0" borderId="0" xfId="0" applyNumberFormat="1" applyFont="1" applyAlignment="1" applyProtection="1">
      <alignment horizontal="center" vertical="center"/>
      <protection locked="0"/>
    </xf>
    <xf numFmtId="0" fontId="13" fillId="2" borderId="14" xfId="0" applyNumberFormat="1" applyFont="1" applyFill="1" applyBorder="1" applyAlignment="1" applyProtection="1">
      <alignment vertical="center"/>
      <protection locked="0"/>
    </xf>
    <xf numFmtId="0" fontId="5" fillId="2" borderId="0" xfId="1" applyFont="1" applyFill="1" applyBorder="1" applyAlignment="1" applyProtection="1">
      <alignment horizontal="center" vertical="center"/>
      <protection locked="0"/>
    </xf>
    <xf numFmtId="0" fontId="5" fillId="0" borderId="0" xfId="1" applyFont="1" applyFill="1" applyBorder="1" applyAlignment="1" applyProtection="1">
      <alignment horizontal="right" vertical="center" wrapText="1"/>
      <protection locked="0"/>
    </xf>
    <xf numFmtId="0" fontId="1" fillId="2" borderId="0" xfId="0" applyNumberFormat="1" applyFont="1" applyFill="1" applyBorder="1" applyAlignment="1" applyProtection="1">
      <alignment horizontal="left" wrapText="1"/>
      <protection locked="0"/>
    </xf>
    <xf numFmtId="1" fontId="4" fillId="0" borderId="0" xfId="1" applyNumberFormat="1" applyFont="1" applyFill="1" applyBorder="1" applyAlignment="1" applyProtection="1">
      <alignment vertical="top" wrapText="1"/>
      <protection locked="0"/>
    </xf>
    <xf numFmtId="0" fontId="4" fillId="0" borderId="0" xfId="1" applyFont="1" applyBorder="1" applyAlignment="1" applyProtection="1">
      <alignment vertical="center" wrapText="1"/>
      <protection locked="0"/>
    </xf>
    <xf numFmtId="0" fontId="1" fillId="2" borderId="0" xfId="0" applyNumberFormat="1" applyFont="1" applyFill="1" applyBorder="1" applyAlignment="1" applyProtection="1">
      <alignment wrapText="1"/>
      <protection locked="0"/>
    </xf>
    <xf numFmtId="0" fontId="5" fillId="2" borderId="0" xfId="1" applyFont="1" applyFill="1" applyBorder="1" applyAlignment="1" applyProtection="1">
      <alignment vertical="center"/>
      <protection locked="0"/>
    </xf>
    <xf numFmtId="0" fontId="5" fillId="2" borderId="14" xfId="0" applyNumberFormat="1" applyFont="1" applyFill="1" applyBorder="1" applyAlignment="1" applyProtection="1">
      <alignment horizontal="left" vertical="center"/>
      <protection locked="0"/>
    </xf>
    <xf numFmtId="0" fontId="5" fillId="2" borderId="14" xfId="0" applyNumberFormat="1" applyFont="1" applyFill="1" applyBorder="1" applyAlignment="1" applyProtection="1">
      <alignment horizontal="center" vertical="center"/>
      <protection locked="0"/>
    </xf>
    <xf numFmtId="0" fontId="5" fillId="2" borderId="14" xfId="0" applyNumberFormat="1" applyFont="1" applyFill="1" applyBorder="1" applyAlignment="1" applyProtection="1">
      <alignment vertical="center"/>
      <protection locked="0"/>
    </xf>
    <xf numFmtId="1" fontId="4" fillId="0" borderId="15" xfId="1" applyNumberFormat="1" applyFont="1" applyFill="1" applyBorder="1" applyAlignment="1" applyProtection="1">
      <alignment vertical="top"/>
      <protection locked="0"/>
    </xf>
    <xf numFmtId="1" fontId="4" fillId="0" borderId="15" xfId="1" applyNumberFormat="1" applyFont="1" applyFill="1" applyBorder="1" applyAlignment="1" applyProtection="1">
      <alignment horizontal="left" vertical="top"/>
      <protection locked="0"/>
    </xf>
    <xf numFmtId="1" fontId="4" fillId="0" borderId="15" xfId="1" applyNumberFormat="1" applyFont="1" applyFill="1" applyBorder="1" applyAlignment="1" applyProtection="1">
      <alignment horizontal="center" vertical="center"/>
      <protection locked="0"/>
    </xf>
    <xf numFmtId="1" fontId="4" fillId="0" borderId="15" xfId="1" applyNumberFormat="1" applyFont="1" applyFill="1" applyBorder="1" applyAlignment="1" applyProtection="1">
      <alignment horizontal="center" vertical="top"/>
      <protection locked="0"/>
    </xf>
    <xf numFmtId="0" fontId="4" fillId="0" borderId="0" xfId="1" applyFont="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vertical="center" wrapText="1"/>
      <protection locked="0"/>
    </xf>
    <xf numFmtId="0" fontId="1" fillId="2" borderId="0" xfId="0" applyNumberFormat="1" applyFont="1" applyFill="1" applyBorder="1" applyAlignment="1" applyProtection="1">
      <alignment horizontal="center" wrapText="1"/>
      <protection locked="0"/>
    </xf>
    <xf numFmtId="0" fontId="2" fillId="0" borderId="0" xfId="1" applyFont="1" applyFill="1" applyBorder="1" applyAlignment="1" applyProtection="1">
      <alignment vertical="center"/>
      <protection locked="0"/>
    </xf>
    <xf numFmtId="0" fontId="2" fillId="0" borderId="0" xfId="1" applyFont="1" applyFill="1" applyBorder="1" applyAlignment="1" applyProtection="1">
      <alignment horizontal="left" vertical="center"/>
      <protection locked="0"/>
    </xf>
    <xf numFmtId="0" fontId="2" fillId="2" borderId="0" xfId="1" applyFont="1" applyFill="1" applyBorder="1" applyAlignment="1" applyProtection="1">
      <alignment horizontal="left" vertical="center"/>
      <protection locked="0"/>
    </xf>
    <xf numFmtId="0" fontId="10" fillId="2" borderId="0" xfId="0" applyFont="1" applyFill="1" applyBorder="1" applyAlignment="1" applyProtection="1">
      <alignment horizontal="right" vertical="center" wrapText="1"/>
      <protection locked="0"/>
    </xf>
    <xf numFmtId="2" fontId="10" fillId="2" borderId="0" xfId="0" applyNumberFormat="1" applyFont="1" applyFill="1" applyBorder="1" applyAlignment="1" applyProtection="1">
      <alignment horizontal="center" vertical="center" wrapText="1"/>
      <protection locked="0"/>
    </xf>
    <xf numFmtId="2" fontId="20" fillId="2" borderId="13" xfId="0" applyNumberFormat="1" applyFont="1" applyFill="1" applyBorder="1" applyAlignment="1" applyProtection="1">
      <alignment horizontal="center" vertical="center" wrapText="1"/>
      <protection locked="0"/>
    </xf>
    <xf numFmtId="0" fontId="1" fillId="0" borderId="0" xfId="0" applyFont="1" applyBorder="1" applyAlignment="1" applyProtection="1">
      <alignment vertical="center"/>
      <protection locked="0"/>
    </xf>
    <xf numFmtId="0" fontId="1" fillId="0" borderId="0" xfId="4" applyFont="1" applyFill="1" applyBorder="1" applyProtection="1">
      <protection locked="0"/>
    </xf>
    <xf numFmtId="0" fontId="1" fillId="0" borderId="0" xfId="4" applyFont="1" applyFill="1" applyBorder="1" applyAlignment="1" applyProtection="1">
      <alignment horizontal="center"/>
      <protection locked="0"/>
    </xf>
    <xf numFmtId="0" fontId="5" fillId="2" borderId="0" xfId="0" applyFont="1" applyFill="1" applyBorder="1" applyAlignment="1" applyProtection="1">
      <alignment horizontal="right"/>
      <protection locked="0"/>
    </xf>
    <xf numFmtId="0" fontId="4" fillId="0" borderId="0" xfId="0" applyFont="1" applyBorder="1" applyAlignment="1" applyProtection="1">
      <alignment horizontal="center"/>
      <protection locked="0"/>
    </xf>
    <xf numFmtId="0" fontId="5" fillId="0" borderId="0" xfId="0" applyFont="1" applyBorder="1" applyAlignment="1" applyProtection="1">
      <alignment horizontal="center"/>
      <protection locked="0"/>
    </xf>
    <xf numFmtId="164" fontId="5" fillId="0" borderId="6" xfId="0" applyNumberFormat="1" applyFont="1" applyBorder="1" applyAlignment="1" applyProtection="1">
      <alignment horizontal="center" vertical="center"/>
      <protection locked="0"/>
    </xf>
    <xf numFmtId="0" fontId="5" fillId="0" borderId="0" xfId="0" applyFont="1" applyBorder="1" applyAlignment="1" applyProtection="1">
      <alignment horizontal="right"/>
      <protection locked="0"/>
    </xf>
    <xf numFmtId="4" fontId="5" fillId="0" borderId="0" xfId="0" applyNumberFormat="1" applyFont="1" applyBorder="1" applyAlignment="1" applyProtection="1">
      <alignment horizontal="right"/>
      <protection locked="0"/>
    </xf>
    <xf numFmtId="164" fontId="5" fillId="0" borderId="0" xfId="0" applyNumberFormat="1" applyFont="1" applyBorder="1" applyAlignment="1" applyProtection="1">
      <alignment horizontal="center" vertical="center"/>
      <protection locked="0"/>
    </xf>
    <xf numFmtId="4" fontId="5" fillId="2" borderId="0" xfId="0" applyNumberFormat="1" applyFont="1" applyFill="1" applyBorder="1" applyAlignment="1" applyProtection="1">
      <alignment horizontal="right"/>
      <protection locked="0"/>
    </xf>
    <xf numFmtId="49" fontId="6" fillId="2" borderId="0" xfId="0" applyNumberFormat="1" applyFont="1" applyFill="1" applyBorder="1" applyAlignment="1" applyProtection="1">
      <protection locked="0"/>
    </xf>
    <xf numFmtId="0" fontId="8" fillId="2" borderId="0" xfId="2" applyFont="1" applyFill="1" applyBorder="1" applyAlignment="1" applyProtection="1">
      <alignment vertical="center"/>
      <protection locked="0"/>
    </xf>
    <xf numFmtId="14" fontId="1" fillId="0" borderId="0" xfId="0" applyNumberFormat="1" applyFont="1" applyProtection="1">
      <protection locked="0"/>
    </xf>
    <xf numFmtId="49" fontId="5" fillId="2" borderId="0" xfId="0" applyNumberFormat="1" applyFont="1" applyFill="1" applyBorder="1" applyAlignment="1" applyProtection="1">
      <alignment horizontal="right"/>
      <protection locked="0"/>
    </xf>
    <xf numFmtId="0" fontId="4" fillId="0" borderId="0" xfId="0" applyFont="1" applyBorder="1" applyAlignment="1" applyProtection="1">
      <alignment horizontal="left"/>
      <protection locked="0"/>
    </xf>
    <xf numFmtId="16" fontId="4" fillId="0" borderId="0" xfId="0" applyNumberFormat="1" applyFont="1" applyBorder="1" applyAlignment="1" applyProtection="1">
      <alignment horizontal="center"/>
      <protection locked="0"/>
    </xf>
    <xf numFmtId="10" fontId="5" fillId="3" borderId="9" xfId="3" applyNumberFormat="1" applyFont="1" applyFill="1" applyBorder="1" applyAlignment="1" applyProtection="1">
      <alignment horizontal="center" vertical="center"/>
      <protection locked="0"/>
    </xf>
    <xf numFmtId="10" fontId="5" fillId="3" borderId="3" xfId="3" applyNumberFormat="1" applyFont="1" applyFill="1" applyBorder="1" applyAlignment="1" applyProtection="1">
      <alignment horizontal="center" vertical="center"/>
      <protection locked="0"/>
    </xf>
    <xf numFmtId="49" fontId="6" fillId="0" borderId="0" xfId="0" applyNumberFormat="1" applyFont="1" applyFill="1" applyBorder="1" applyAlignment="1" applyProtection="1">
      <protection locked="0"/>
    </xf>
    <xf numFmtId="0" fontId="37" fillId="2" borderId="0" xfId="0" applyFont="1" applyFill="1" applyProtection="1">
      <protection locked="0"/>
    </xf>
    <xf numFmtId="0" fontId="13" fillId="2" borderId="0" xfId="0" applyNumberFormat="1" applyFont="1" applyFill="1" applyBorder="1" applyAlignment="1" applyProtection="1">
      <alignment vertical="center"/>
      <protection locked="0"/>
    </xf>
    <xf numFmtId="0" fontId="1" fillId="0" borderId="0" xfId="0" applyFont="1" applyAlignment="1" applyProtection="1">
      <alignment horizontal="right" vertical="top" wrapText="1"/>
      <protection locked="0"/>
    </xf>
    <xf numFmtId="1" fontId="4" fillId="0" borderId="0" xfId="1" applyNumberFormat="1" applyFont="1" applyFill="1" applyBorder="1" applyAlignment="1" applyProtection="1">
      <alignment vertical="top"/>
      <protection locked="0"/>
    </xf>
    <xf numFmtId="1" fontId="4" fillId="0" borderId="0" xfId="1" applyNumberFormat="1" applyFont="1" applyFill="1" applyBorder="1" applyAlignment="1" applyProtection="1">
      <alignment horizontal="left" vertical="top"/>
      <protection locked="0"/>
    </xf>
    <xf numFmtId="1" fontId="4" fillId="0" borderId="0" xfId="1" applyNumberFormat="1" applyFont="1" applyFill="1" applyBorder="1" applyAlignment="1" applyProtection="1">
      <alignment horizontal="center" vertical="center"/>
      <protection locked="0"/>
    </xf>
    <xf numFmtId="1" fontId="4" fillId="0" borderId="0" xfId="1" applyNumberFormat="1" applyFont="1" applyFill="1" applyBorder="1" applyAlignment="1" applyProtection="1">
      <alignment horizontal="center" vertical="top"/>
      <protection locked="0"/>
    </xf>
    <xf numFmtId="0" fontId="5" fillId="0" borderId="22" xfId="0" applyFont="1" applyFill="1" applyBorder="1" applyAlignment="1" applyProtection="1">
      <alignment horizontal="center" vertical="center" wrapText="1"/>
      <protection locked="0"/>
    </xf>
    <xf numFmtId="0" fontId="5" fillId="0" borderId="23" xfId="0"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0" fontId="4" fillId="3" borderId="0" xfId="0" applyNumberFormat="1" applyFont="1" applyFill="1" applyBorder="1" applyAlignment="1" applyProtection="1">
      <alignment horizontal="left" vertical="center"/>
      <protection locked="0"/>
    </xf>
    <xf numFmtId="0" fontId="5" fillId="3" borderId="0" xfId="0" applyNumberFormat="1" applyFont="1" applyFill="1" applyBorder="1" applyAlignment="1" applyProtection="1">
      <alignment horizontal="left" vertical="center"/>
      <protection locked="0"/>
    </xf>
    <xf numFmtId="0" fontId="1" fillId="0" borderId="0" xfId="0" applyFont="1" applyBorder="1" applyAlignment="1" applyProtection="1">
      <alignment horizontal="center" vertical="top" wrapText="1"/>
      <protection locked="0"/>
    </xf>
    <xf numFmtId="0" fontId="1" fillId="0" borderId="0" xfId="0" applyFont="1" applyAlignment="1" applyProtection="1">
      <alignment horizontal="right" vertical="top"/>
      <protection locked="0"/>
    </xf>
    <xf numFmtId="0" fontId="1" fillId="0" borderId="0" xfId="0" applyFont="1" applyBorder="1" applyAlignment="1" applyProtection="1">
      <alignment horizontal="right" wrapText="1"/>
      <protection locked="0"/>
    </xf>
    <xf numFmtId="0" fontId="39" fillId="0" borderId="0" xfId="0" applyFont="1" applyBorder="1" applyAlignment="1" applyProtection="1">
      <alignment horizontal="right" vertical="top"/>
      <protection locked="0"/>
    </xf>
    <xf numFmtId="0" fontId="40" fillId="0" borderId="0" xfId="0" applyFont="1" applyAlignment="1" applyProtection="1">
      <alignment horizontal="right" vertical="top" wrapText="1"/>
      <protection locked="0"/>
    </xf>
    <xf numFmtId="164" fontId="5" fillId="0" borderId="24" xfId="0" applyNumberFormat="1" applyFont="1" applyBorder="1" applyAlignment="1" applyProtection="1">
      <alignment horizontal="center" vertical="center"/>
      <protection locked="0"/>
    </xf>
    <xf numFmtId="0" fontId="5" fillId="2" borderId="0" xfId="0" applyNumberFormat="1" applyFont="1" applyFill="1" applyBorder="1" applyAlignment="1" applyProtection="1">
      <alignment horizontal="right"/>
      <protection locked="0"/>
    </xf>
    <xf numFmtId="2" fontId="5" fillId="2" borderId="0" xfId="0" applyNumberFormat="1" applyFont="1" applyFill="1" applyBorder="1" applyAlignment="1" applyProtection="1">
      <alignment horizontal="right"/>
      <protection locked="0"/>
    </xf>
    <xf numFmtId="0" fontId="4" fillId="0" borderId="0" xfId="0" applyNumberFormat="1" applyFont="1" applyFill="1" applyBorder="1" applyAlignment="1" applyProtection="1">
      <alignment horizontal="left" vertical="center"/>
      <protection locked="0"/>
    </xf>
    <xf numFmtId="0" fontId="5" fillId="0" borderId="0" xfId="0" applyNumberFormat="1" applyFont="1" applyFill="1" applyBorder="1" applyAlignment="1" applyProtection="1">
      <alignment horizontal="left" vertical="center"/>
      <protection locked="0"/>
    </xf>
    <xf numFmtId="0" fontId="5" fillId="2" borderId="0" xfId="0" applyNumberFormat="1" applyFont="1" applyFill="1" applyBorder="1" applyAlignment="1" applyProtection="1">
      <alignment vertical="center"/>
      <protection locked="0"/>
    </xf>
    <xf numFmtId="0" fontId="39" fillId="0" borderId="0" xfId="0" applyFont="1" applyAlignment="1" applyProtection="1">
      <alignment horizontal="right" vertical="top"/>
      <protection locked="0"/>
    </xf>
    <xf numFmtId="0" fontId="2" fillId="0" borderId="1" xfId="1" applyNumberFormat="1" applyFont="1" applyFill="1" applyBorder="1" applyAlignment="1" applyProtection="1">
      <alignment horizontal="center" vertical="center"/>
      <protection locked="0"/>
    </xf>
    <xf numFmtId="0" fontId="5" fillId="0" borderId="0" xfId="4" applyFont="1" applyFill="1" applyAlignment="1" applyProtection="1">
      <alignment horizontal="left"/>
      <protection locked="0"/>
    </xf>
    <xf numFmtId="1" fontId="2" fillId="0" borderId="0" xfId="1" applyNumberFormat="1" applyFont="1" applyFill="1" applyBorder="1" applyAlignment="1" applyProtection="1">
      <alignment vertical="center"/>
      <protection locked="0"/>
    </xf>
    <xf numFmtId="0" fontId="1" fillId="2" borderId="3" xfId="0" applyNumberFormat="1"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5" fillId="0" borderId="0" xfId="0" applyFont="1" applyFill="1" applyAlignment="1" applyProtection="1">
      <alignment horizontal="right" vertical="center"/>
      <protection locked="0"/>
    </xf>
    <xf numFmtId="0" fontId="1" fillId="0" borderId="16" xfId="0" applyFont="1" applyFill="1" applyBorder="1" applyAlignment="1" applyProtection="1">
      <alignment horizontal="center" vertical="center" wrapText="1"/>
    </xf>
    <xf numFmtId="0" fontId="2"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protection locked="0"/>
    </xf>
    <xf numFmtId="0" fontId="2" fillId="2" borderId="0" xfId="1" applyFont="1" applyFill="1" applyBorder="1" applyAlignment="1" applyProtection="1">
      <alignment vertical="center"/>
      <protection locked="0"/>
    </xf>
    <xf numFmtId="0" fontId="17" fillId="2" borderId="0" xfId="1" applyFont="1" applyFill="1" applyBorder="1" applyAlignment="1" applyProtection="1">
      <alignment vertical="center" wrapText="1"/>
      <protection locked="0"/>
    </xf>
    <xf numFmtId="0" fontId="0" fillId="0" borderId="0" xfId="0" applyBorder="1" applyAlignment="1" applyProtection="1">
      <protection locked="0"/>
    </xf>
    <xf numFmtId="0" fontId="5" fillId="0" borderId="0" xfId="1" applyFont="1" applyFill="1" applyBorder="1" applyAlignment="1" applyProtection="1">
      <alignment vertical="center"/>
      <protection locked="0"/>
    </xf>
    <xf numFmtId="0" fontId="0" fillId="0" borderId="0" xfId="0" applyFill="1" applyBorder="1" applyAlignment="1" applyProtection="1">
      <protection locked="0"/>
    </xf>
    <xf numFmtId="0" fontId="23" fillId="0" borderId="0" xfId="1" applyFont="1" applyFill="1" applyBorder="1" applyAlignment="1" applyProtection="1">
      <alignment horizontal="center" vertical="center"/>
      <protection locked="0"/>
    </xf>
    <xf numFmtId="0" fontId="21" fillId="0" borderId="0" xfId="1" applyFont="1" applyFill="1" applyBorder="1" applyAlignment="1" applyProtection="1">
      <alignment horizontal="center" vertical="center"/>
      <protection locked="0"/>
    </xf>
    <xf numFmtId="4" fontId="21" fillId="0" borderId="0" xfId="1" applyNumberFormat="1" applyFont="1" applyFill="1" applyBorder="1" applyAlignment="1" applyProtection="1">
      <alignment horizontal="center" vertical="center"/>
      <protection locked="0"/>
    </xf>
    <xf numFmtId="0" fontId="22" fillId="0" borderId="0" xfId="0" applyFont="1" applyProtection="1">
      <protection locked="0"/>
    </xf>
    <xf numFmtId="0" fontId="5" fillId="0" borderId="3"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protection locked="0"/>
    </xf>
    <xf numFmtId="1" fontId="24" fillId="0" borderId="3" xfId="0" applyNumberFormat="1" applyFont="1" applyFill="1" applyBorder="1" applyAlignment="1" applyProtection="1">
      <alignment horizontal="center" vertical="center"/>
      <protection locked="0"/>
    </xf>
    <xf numFmtId="2" fontId="24" fillId="0" borderId="3" xfId="0" applyNumberFormat="1" applyFont="1" applyFill="1" applyBorder="1" applyAlignment="1" applyProtection="1">
      <alignment horizontal="center" vertical="center"/>
      <protection locked="0"/>
    </xf>
    <xf numFmtId="4" fontId="10" fillId="5" borderId="13" xfId="2" applyNumberFormat="1" applyFont="1" applyFill="1" applyBorder="1" applyAlignment="1" applyProtection="1">
      <alignment horizontal="center" vertical="center"/>
      <protection locked="0"/>
    </xf>
    <xf numFmtId="4" fontId="10" fillId="5" borderId="9" xfId="2" applyNumberFormat="1" applyFont="1" applyFill="1" applyBorder="1" applyAlignment="1" applyProtection="1">
      <alignment vertical="center"/>
      <protection locked="0"/>
    </xf>
    <xf numFmtId="0" fontId="1" fillId="0" borderId="0" xfId="2" applyFont="1" applyFill="1" applyBorder="1" applyAlignment="1" applyProtection="1">
      <alignment vertical="center"/>
      <protection locked="0"/>
    </xf>
    <xf numFmtId="4" fontId="10" fillId="5" borderId="3" xfId="2" applyNumberFormat="1" applyFont="1" applyFill="1" applyBorder="1" applyAlignment="1" applyProtection="1">
      <alignment vertical="center"/>
      <protection locked="0"/>
    </xf>
    <xf numFmtId="164" fontId="10" fillId="5" borderId="6" xfId="0" applyNumberFormat="1" applyFont="1" applyFill="1" applyBorder="1" applyAlignment="1" applyProtection="1">
      <alignment horizontal="center" vertical="center"/>
      <protection locked="0"/>
    </xf>
    <xf numFmtId="4" fontId="5" fillId="0" borderId="0" xfId="0" applyNumberFormat="1" applyFont="1" applyFill="1" applyBorder="1" applyAlignment="1" applyProtection="1">
      <alignment horizontal="right"/>
      <protection locked="0"/>
    </xf>
    <xf numFmtId="4" fontId="5" fillId="5" borderId="0" xfId="0" applyNumberFormat="1" applyFont="1" applyFill="1" applyBorder="1" applyAlignment="1" applyProtection="1">
      <protection locked="0"/>
    </xf>
    <xf numFmtId="1" fontId="2" fillId="0" borderId="0" xfId="0" applyNumberFormat="1" applyFont="1" applyFill="1" applyBorder="1" applyAlignment="1" applyProtection="1">
      <alignment horizontal="center"/>
      <protection locked="0"/>
    </xf>
    <xf numFmtId="0" fontId="4" fillId="0" borderId="0" xfId="0" applyFont="1" applyFill="1" applyBorder="1" applyProtection="1">
      <protection locked="0"/>
    </xf>
    <xf numFmtId="0" fontId="2" fillId="0" borderId="0" xfId="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0" fontId="4" fillId="0" borderId="0" xfId="1" applyFont="1" applyFill="1" applyBorder="1" applyAlignment="1" applyProtection="1">
      <alignment vertical="center" wrapText="1"/>
      <protection locked="0"/>
    </xf>
    <xf numFmtId="0" fontId="5" fillId="0" borderId="17" xfId="1" applyFont="1" applyFill="1" applyBorder="1" applyAlignment="1" applyProtection="1">
      <alignment vertical="center"/>
      <protection locked="0"/>
    </xf>
    <xf numFmtId="0" fontId="23" fillId="5" borderId="0" xfId="0" applyFont="1" applyFill="1" applyBorder="1" applyAlignment="1" applyProtection="1">
      <protection locked="0"/>
    </xf>
    <xf numFmtId="0" fontId="4" fillId="5" borderId="0" xfId="0" applyFont="1" applyFill="1" applyBorder="1" applyAlignment="1" applyProtection="1">
      <protection locked="0"/>
    </xf>
    <xf numFmtId="0" fontId="1" fillId="0" borderId="0" xfId="0" applyFont="1" applyFill="1" applyBorder="1" applyProtection="1">
      <protection locked="0"/>
    </xf>
    <xf numFmtId="0" fontId="1" fillId="2" borderId="0" xfId="0" applyFont="1" applyFill="1" applyBorder="1" applyProtection="1">
      <protection locked="0"/>
    </xf>
    <xf numFmtId="0" fontId="8" fillId="2" borderId="0" xfId="2" applyFont="1" applyFill="1" applyBorder="1" applyAlignment="1" applyProtection="1">
      <alignment horizontal="center" vertical="center"/>
      <protection locked="0"/>
    </xf>
    <xf numFmtId="1" fontId="1" fillId="0" borderId="16" xfId="0" applyNumberFormat="1" applyFont="1" applyFill="1" applyBorder="1" applyAlignment="1" applyProtection="1">
      <alignment horizontal="center" vertical="center" wrapText="1"/>
      <protection locked="0"/>
    </xf>
    <xf numFmtId="0" fontId="4" fillId="0" borderId="0" xfId="0" applyFont="1" applyProtection="1">
      <protection locked="0"/>
    </xf>
    <xf numFmtId="0" fontId="18" fillId="0" borderId="0" xfId="0" applyFont="1" applyBorder="1" applyAlignment="1" applyProtection="1">
      <alignment vertical="top" wrapText="1"/>
      <protection locked="0"/>
    </xf>
    <xf numFmtId="10" fontId="18" fillId="0" borderId="0" xfId="3" applyNumberFormat="1" applyFont="1" applyFill="1" applyBorder="1" applyAlignment="1" applyProtection="1">
      <alignment horizontal="center" vertical="center" wrapText="1"/>
      <protection locked="0"/>
    </xf>
    <xf numFmtId="2" fontId="18" fillId="0" borderId="0" xfId="0" applyNumberFormat="1" applyFont="1" applyFill="1" applyBorder="1" applyAlignment="1" applyProtection="1">
      <alignment horizontal="center" vertical="center" wrapText="1"/>
      <protection locked="0"/>
    </xf>
    <xf numFmtId="0" fontId="19" fillId="0" borderId="0" xfId="0" applyFont="1" applyBorder="1" applyAlignment="1" applyProtection="1">
      <alignment vertical="center" wrapText="1"/>
      <protection locked="0"/>
    </xf>
    <xf numFmtId="2" fontId="19" fillId="0" borderId="0" xfId="0" applyNumberFormat="1" applyFont="1" applyFill="1" applyBorder="1" applyAlignment="1" applyProtection="1">
      <alignment horizontal="center" vertical="center" wrapText="1"/>
      <protection locked="0"/>
    </xf>
    <xf numFmtId="0" fontId="1" fillId="0" borderId="16" xfId="0" applyFont="1" applyFill="1" applyBorder="1" applyAlignment="1" applyProtection="1">
      <alignment horizontal="left" vertical="center" wrapText="1"/>
    </xf>
    <xf numFmtId="0" fontId="1" fillId="0" borderId="16" xfId="0" applyFont="1" applyFill="1" applyBorder="1" applyAlignment="1" applyProtection="1">
      <alignment vertical="center" wrapText="1"/>
    </xf>
    <xf numFmtId="4" fontId="44" fillId="3" borderId="3" xfId="2" applyNumberFormat="1" applyFont="1" applyFill="1" applyBorder="1" applyAlignment="1" applyProtection="1">
      <alignment vertical="center"/>
      <protection locked="0"/>
    </xf>
    <xf numFmtId="10" fontId="44" fillId="3" borderId="9" xfId="3" applyNumberFormat="1" applyFont="1" applyFill="1" applyBorder="1" applyAlignment="1" applyProtection="1">
      <alignment horizontal="center" vertical="center"/>
      <protection locked="0"/>
    </xf>
    <xf numFmtId="0" fontId="2" fillId="0" borderId="0" xfId="0" applyNumberFormat="1" applyFont="1" applyAlignment="1" applyProtection="1">
      <alignment horizontal="right" wrapText="1"/>
      <protection locked="0"/>
    </xf>
    <xf numFmtId="1" fontId="1" fillId="0" borderId="16" xfId="0" applyNumberFormat="1" applyFont="1" applyFill="1" applyBorder="1" applyAlignment="1" applyProtection="1">
      <alignment horizontal="left" vertical="center" wrapText="1"/>
      <protection locked="0"/>
    </xf>
    <xf numFmtId="2" fontId="1" fillId="0" borderId="16" xfId="0" applyNumberFormat="1" applyFont="1" applyFill="1" applyBorder="1" applyAlignment="1" applyProtection="1">
      <alignment horizontal="center" vertical="center" wrapText="1"/>
    </xf>
    <xf numFmtId="16" fontId="4" fillId="0" borderId="26" xfId="0" applyNumberFormat="1" applyFont="1" applyBorder="1" applyAlignment="1" applyProtection="1">
      <alignment horizontal="center" vertical="center"/>
      <protection locked="0"/>
    </xf>
    <xf numFmtId="1" fontId="4" fillId="0" borderId="27" xfId="0" applyNumberFormat="1" applyFont="1" applyBorder="1" applyAlignment="1" applyProtection="1">
      <alignment horizontal="left" vertical="center" wrapText="1"/>
      <protection locked="0"/>
    </xf>
    <xf numFmtId="164" fontId="5" fillId="0" borderId="28" xfId="0" applyNumberFormat="1" applyFont="1" applyBorder="1" applyAlignment="1" applyProtection="1">
      <alignment horizontal="center" vertical="center"/>
      <protection locked="0"/>
    </xf>
    <xf numFmtId="0" fontId="1" fillId="9" borderId="16" xfId="0" applyFont="1" applyFill="1" applyBorder="1" applyAlignment="1" applyProtection="1">
      <alignment horizontal="center" vertical="center" wrapText="1"/>
    </xf>
    <xf numFmtId="43" fontId="1" fillId="9" borderId="3" xfId="0" applyNumberFormat="1"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wrapText="1"/>
      <protection locked="0"/>
    </xf>
    <xf numFmtId="2" fontId="1" fillId="0" borderId="16" xfId="0" applyNumberFormat="1" applyFont="1" applyFill="1" applyBorder="1" applyAlignment="1" applyProtection="1">
      <alignment horizontal="center" vertical="center" wrapText="1"/>
      <protection locked="0"/>
    </xf>
    <xf numFmtId="0" fontId="10" fillId="9" borderId="16" xfId="0" applyFont="1" applyFill="1" applyBorder="1" applyAlignment="1" applyProtection="1">
      <alignment horizontal="center" vertical="center" wrapText="1"/>
      <protection locked="0"/>
    </xf>
    <xf numFmtId="43" fontId="1" fillId="0" borderId="3" xfId="0" applyNumberFormat="1" applyFont="1" applyFill="1" applyBorder="1" applyAlignment="1" applyProtection="1">
      <alignment horizontal="center" vertical="center"/>
      <protection locked="0"/>
    </xf>
    <xf numFmtId="0" fontId="8" fillId="2" borderId="0" xfId="2" applyFont="1" applyFill="1" applyBorder="1" applyAlignment="1" applyProtection="1">
      <alignment horizontal="center" vertical="center"/>
      <protection locked="0"/>
    </xf>
    <xf numFmtId="16" fontId="4" fillId="0" borderId="29" xfId="0" applyNumberFormat="1" applyFont="1" applyBorder="1" applyAlignment="1" applyProtection="1">
      <alignment horizontal="center" vertical="center"/>
      <protection locked="0"/>
    </xf>
    <xf numFmtId="1" fontId="4" fillId="0" borderId="12" xfId="0" applyNumberFormat="1" applyFont="1" applyBorder="1" applyAlignment="1" applyProtection="1">
      <alignment horizontal="left" vertical="center" wrapText="1"/>
      <protection locked="0"/>
    </xf>
    <xf numFmtId="164" fontId="5" fillId="0" borderId="30" xfId="0" applyNumberFormat="1" applyFont="1" applyBorder="1" applyAlignment="1" applyProtection="1">
      <alignment horizontal="center" vertical="center"/>
      <protection locked="0"/>
    </xf>
    <xf numFmtId="16" fontId="1" fillId="0" borderId="16" xfId="0" applyNumberFormat="1" applyFont="1" applyFill="1" applyBorder="1" applyAlignment="1" applyProtection="1">
      <alignment horizontal="center" vertical="center" wrapText="1"/>
      <protection locked="0"/>
    </xf>
    <xf numFmtId="0" fontId="10" fillId="9" borderId="16" xfId="0" applyFont="1" applyFill="1" applyBorder="1" applyAlignment="1" applyProtection="1">
      <alignment vertical="center" wrapText="1"/>
    </xf>
    <xf numFmtId="0" fontId="10" fillId="9" borderId="16" xfId="0" applyFont="1" applyFill="1" applyBorder="1" applyAlignment="1" applyProtection="1">
      <alignment horizontal="left" vertical="center" wrapText="1"/>
    </xf>
    <xf numFmtId="1" fontId="10" fillId="9" borderId="16" xfId="0" applyNumberFormat="1" applyFont="1" applyFill="1" applyBorder="1" applyAlignment="1" applyProtection="1">
      <alignment horizontal="center" vertical="center" wrapText="1"/>
      <protection locked="0"/>
    </xf>
    <xf numFmtId="2" fontId="1" fillId="9" borderId="16" xfId="0" applyNumberFormat="1" applyFont="1" applyFill="1" applyBorder="1" applyAlignment="1" applyProtection="1">
      <alignment horizontal="center" vertical="center" wrapText="1"/>
    </xf>
    <xf numFmtId="1" fontId="1" fillId="9" borderId="16" xfId="0" applyNumberFormat="1" applyFont="1" applyFill="1" applyBorder="1" applyAlignment="1" applyProtection="1">
      <alignment horizontal="center" vertical="center" wrapText="1"/>
      <protection locked="0"/>
    </xf>
    <xf numFmtId="0" fontId="1" fillId="9" borderId="16" xfId="0" applyFont="1" applyFill="1" applyBorder="1" applyAlignment="1" applyProtection="1">
      <alignment horizontal="center" vertical="center" wrapText="1"/>
      <protection locked="0"/>
    </xf>
    <xf numFmtId="2" fontId="1" fillId="9" borderId="16" xfId="0" applyNumberFormat="1" applyFont="1" applyFill="1" applyBorder="1" applyAlignment="1" applyProtection="1">
      <alignment horizontal="center" vertical="center" wrapText="1"/>
      <protection locked="0"/>
    </xf>
    <xf numFmtId="0" fontId="8" fillId="2" borderId="0" xfId="2" applyFont="1" applyFill="1" applyBorder="1" applyAlignment="1" applyProtection="1">
      <alignment horizontal="center" vertical="center"/>
      <protection locked="0"/>
    </xf>
    <xf numFmtId="0" fontId="5" fillId="9" borderId="16" xfId="0" applyFont="1" applyFill="1" applyBorder="1" applyAlignment="1" applyProtection="1">
      <alignment vertical="center" wrapText="1"/>
    </xf>
    <xf numFmtId="0" fontId="5" fillId="9" borderId="16" xfId="0" applyFont="1" applyFill="1" applyBorder="1" applyAlignment="1" applyProtection="1">
      <alignment horizontal="left" vertical="center" wrapText="1"/>
    </xf>
    <xf numFmtId="0" fontId="8" fillId="2" borderId="0" xfId="2" applyFont="1" applyFill="1" applyBorder="1" applyAlignment="1" applyProtection="1">
      <alignment horizontal="center" vertical="center"/>
      <protection locked="0"/>
    </xf>
    <xf numFmtId="2" fontId="10" fillId="9" borderId="16" xfId="0" applyNumberFormat="1" applyFont="1" applyFill="1" applyBorder="1" applyAlignment="1" applyProtection="1">
      <alignment horizontal="center" vertical="center" wrapText="1"/>
      <protection locked="0"/>
    </xf>
    <xf numFmtId="0" fontId="45" fillId="0" borderId="16" xfId="0" applyFont="1" applyFill="1" applyBorder="1" applyAlignment="1" applyProtection="1">
      <alignment horizontal="center" vertical="center" wrapText="1"/>
      <protection locked="0"/>
    </xf>
    <xf numFmtId="2" fontId="45" fillId="0" borderId="16" xfId="0" applyNumberFormat="1" applyFont="1" applyFill="1" applyBorder="1" applyAlignment="1" applyProtection="1">
      <alignment horizontal="center" vertical="center" wrapText="1"/>
      <protection locked="0"/>
    </xf>
    <xf numFmtId="0" fontId="45" fillId="0" borderId="16" xfId="0" applyFont="1" applyFill="1" applyBorder="1" applyAlignment="1" applyProtection="1">
      <alignment vertical="center" wrapText="1"/>
    </xf>
    <xf numFmtId="0" fontId="45" fillId="0" borderId="16" xfId="0" applyFont="1" applyFill="1" applyBorder="1" applyAlignment="1" applyProtection="1">
      <alignment horizontal="center" vertical="center" wrapText="1"/>
    </xf>
    <xf numFmtId="2" fontId="45" fillId="0" borderId="16" xfId="0" applyNumberFormat="1" applyFont="1" applyFill="1" applyBorder="1" applyAlignment="1" applyProtection="1">
      <alignment horizontal="center" vertical="center" wrapText="1"/>
    </xf>
    <xf numFmtId="0" fontId="46" fillId="0" borderId="16"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left" vertical="center" wrapText="1"/>
    </xf>
    <xf numFmtId="0" fontId="46" fillId="0" borderId="16" xfId="0" applyFont="1" applyFill="1" applyBorder="1" applyAlignment="1" applyProtection="1">
      <alignment horizontal="center" vertical="center" wrapText="1"/>
    </xf>
    <xf numFmtId="2" fontId="46" fillId="0" borderId="16" xfId="0" applyNumberFormat="1" applyFont="1" applyFill="1" applyBorder="1" applyAlignment="1" applyProtection="1">
      <alignment horizontal="center" vertical="center" wrapText="1"/>
    </xf>
    <xf numFmtId="0" fontId="47" fillId="0" borderId="16" xfId="0" applyFont="1" applyFill="1" applyBorder="1" applyAlignment="1" applyProtection="1">
      <alignment horizontal="center" vertical="center" wrapText="1"/>
      <protection locked="0"/>
    </xf>
    <xf numFmtId="1" fontId="47" fillId="0" borderId="16" xfId="0" applyNumberFormat="1" applyFont="1" applyFill="1" applyBorder="1" applyAlignment="1" applyProtection="1">
      <alignment horizontal="center" vertical="center" wrapText="1"/>
      <protection locked="0"/>
    </xf>
    <xf numFmtId="0" fontId="47" fillId="0" borderId="16" xfId="0" applyFont="1" applyFill="1" applyBorder="1" applyAlignment="1" applyProtection="1">
      <alignment vertical="center" wrapText="1"/>
    </xf>
    <xf numFmtId="0" fontId="47" fillId="0" borderId="16" xfId="0" applyFont="1" applyFill="1" applyBorder="1" applyAlignment="1" applyProtection="1">
      <alignment horizontal="center" vertical="center" wrapText="1"/>
    </xf>
    <xf numFmtId="2" fontId="47" fillId="0" borderId="16" xfId="0" applyNumberFormat="1" applyFont="1" applyFill="1" applyBorder="1" applyAlignment="1" applyProtection="1">
      <alignment horizontal="center" vertical="center" wrapText="1"/>
    </xf>
    <xf numFmtId="16" fontId="47" fillId="0" borderId="16" xfId="0" applyNumberFormat="1" applyFont="1" applyFill="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protection locked="0"/>
    </xf>
    <xf numFmtId="0" fontId="4" fillId="0" borderId="0" xfId="1" applyFont="1" applyFill="1" applyBorder="1" applyAlignment="1" applyProtection="1">
      <alignment horizontal="left" vertical="center" wrapText="1"/>
      <protection locked="0"/>
    </xf>
    <xf numFmtId="0" fontId="2" fillId="0" borderId="0" xfId="0" applyFont="1" applyBorder="1" applyAlignment="1" applyProtection="1">
      <alignment horizontal="left" wrapText="1"/>
      <protection locked="0"/>
    </xf>
    <xf numFmtId="0" fontId="8" fillId="2" borderId="2" xfId="2" applyFont="1" applyFill="1" applyBorder="1" applyAlignment="1" applyProtection="1">
      <alignment horizontal="center" vertical="center"/>
      <protection locked="0"/>
    </xf>
    <xf numFmtId="49" fontId="6" fillId="2" borderId="0" xfId="0" applyNumberFormat="1" applyFont="1" applyFill="1" applyBorder="1" applyAlignment="1" applyProtection="1">
      <alignment horizontal="center"/>
      <protection locked="0"/>
    </xf>
    <xf numFmtId="0" fontId="2" fillId="0" borderId="4" xfId="0" applyFont="1" applyBorder="1" applyAlignment="1" applyProtection="1">
      <alignment horizontal="right"/>
      <protection locked="0"/>
    </xf>
    <xf numFmtId="0" fontId="2" fillId="0" borderId="21" xfId="0" applyFont="1" applyBorder="1" applyAlignment="1" applyProtection="1">
      <alignment horizontal="right"/>
      <protection locked="0"/>
    </xf>
    <xf numFmtId="0" fontId="5" fillId="0" borderId="4" xfId="0" applyFont="1" applyBorder="1" applyAlignment="1" applyProtection="1">
      <alignment horizontal="right"/>
      <protection locked="0"/>
    </xf>
    <xf numFmtId="0" fontId="5" fillId="0" borderId="21" xfId="0" applyFont="1" applyBorder="1" applyAlignment="1" applyProtection="1">
      <alignment horizontal="right"/>
      <protection locked="0"/>
    </xf>
    <xf numFmtId="0" fontId="5" fillId="0" borderId="5" xfId="0" applyFont="1" applyBorder="1" applyAlignment="1" applyProtection="1">
      <alignment horizontal="right"/>
      <protection locked="0"/>
    </xf>
    <xf numFmtId="49" fontId="5" fillId="3" borderId="1" xfId="0" applyNumberFormat="1" applyFont="1" applyFill="1" applyBorder="1" applyAlignment="1" applyProtection="1">
      <alignment horizontal="right" vertical="center" wrapText="1"/>
      <protection locked="0"/>
    </xf>
    <xf numFmtId="0" fontId="1" fillId="0" borderId="10" xfId="0" applyNumberFormat="1" applyFont="1" applyFill="1" applyBorder="1" applyAlignment="1" applyProtection="1">
      <alignment horizontal="left" vertical="center" wrapText="1"/>
      <protection locked="0"/>
    </xf>
    <xf numFmtId="0" fontId="1" fillId="0" borderId="19" xfId="0" applyNumberFormat="1" applyFont="1" applyFill="1" applyBorder="1" applyAlignment="1" applyProtection="1">
      <alignment horizontal="left" vertical="center" wrapText="1"/>
      <protection locked="0"/>
    </xf>
    <xf numFmtId="1" fontId="2" fillId="0" borderId="0" xfId="0" applyNumberFormat="1" applyFont="1" applyFill="1" applyBorder="1" applyAlignment="1" applyProtection="1">
      <alignment horizontal="center" vertical="center"/>
      <protection locked="0"/>
    </xf>
    <xf numFmtId="0" fontId="2" fillId="2" borderId="0" xfId="1" applyFont="1" applyFill="1" applyBorder="1" applyAlignment="1" applyProtection="1">
      <alignment horizontal="left" vertical="center" wrapText="1"/>
      <protection locked="0"/>
    </xf>
    <xf numFmtId="0" fontId="4" fillId="2" borderId="0" xfId="1" applyFont="1" applyFill="1" applyBorder="1" applyAlignment="1" applyProtection="1">
      <alignment horizontal="left" vertical="center" wrapText="1"/>
      <protection locked="0"/>
    </xf>
    <xf numFmtId="49" fontId="5" fillId="0" borderId="7" xfId="0" applyNumberFormat="1" applyFont="1" applyFill="1" applyBorder="1" applyAlignment="1" applyProtection="1">
      <alignment horizontal="center" vertical="center" wrapText="1"/>
      <protection locked="0"/>
    </xf>
    <xf numFmtId="49" fontId="5" fillId="0" borderId="9" xfId="0" applyNumberFormat="1"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20" xfId="0" applyFont="1" applyFill="1" applyBorder="1" applyAlignment="1" applyProtection="1">
      <alignment horizontal="center" vertical="center" wrapText="1"/>
      <protection locked="0"/>
    </xf>
    <xf numFmtId="2" fontId="5" fillId="0" borderId="7" xfId="0" applyNumberFormat="1" applyFont="1" applyFill="1" applyBorder="1" applyAlignment="1" applyProtection="1">
      <alignment horizontal="center" vertical="center" wrapText="1"/>
      <protection locked="0"/>
    </xf>
    <xf numFmtId="2" fontId="5" fillId="0" borderId="9" xfId="0" applyNumberFormat="1"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2" fontId="5" fillId="0" borderId="7" xfId="12" applyNumberFormat="1" applyFont="1" applyFill="1" applyBorder="1" applyAlignment="1" applyProtection="1">
      <alignment horizontal="center" vertical="center" wrapText="1"/>
      <protection locked="0"/>
    </xf>
    <xf numFmtId="2" fontId="5" fillId="0" borderId="9" xfId="12" applyNumberFormat="1" applyFont="1" applyFill="1" applyBorder="1" applyAlignment="1" applyProtection="1">
      <alignment horizontal="center" vertical="center" wrapText="1"/>
      <protection locked="0"/>
    </xf>
    <xf numFmtId="0" fontId="5" fillId="0" borderId="4" xfId="2" applyFont="1" applyFill="1" applyBorder="1" applyAlignment="1" applyProtection="1">
      <alignment horizontal="right" vertical="center"/>
      <protection locked="0"/>
    </xf>
    <xf numFmtId="0" fontId="0" fillId="0" borderId="5" xfId="0" applyBorder="1" applyProtection="1">
      <protection locked="0"/>
    </xf>
    <xf numFmtId="0" fontId="0" fillId="0" borderId="21" xfId="0" applyBorder="1" applyProtection="1">
      <protection locked="0"/>
    </xf>
    <xf numFmtId="0" fontId="5" fillId="0" borderId="12" xfId="2" applyFont="1" applyFill="1" applyBorder="1" applyAlignment="1" applyProtection="1">
      <alignment horizontal="right" vertical="center"/>
      <protection locked="0"/>
    </xf>
    <xf numFmtId="0" fontId="5" fillId="0" borderId="1" xfId="2" applyFont="1" applyFill="1" applyBorder="1" applyAlignment="1" applyProtection="1">
      <alignment horizontal="right" vertical="center"/>
      <protection locked="0"/>
    </xf>
    <xf numFmtId="0" fontId="5" fillId="0" borderId="20" xfId="2" applyFont="1" applyFill="1" applyBorder="1" applyAlignment="1" applyProtection="1">
      <alignment horizontal="right" vertical="center"/>
      <protection locked="0"/>
    </xf>
    <xf numFmtId="0" fontId="4" fillId="0" borderId="10" xfId="2" applyFont="1" applyFill="1" applyBorder="1" applyAlignment="1" applyProtection="1">
      <alignment horizontal="right" vertical="center"/>
      <protection locked="0"/>
    </xf>
    <xf numFmtId="0" fontId="4" fillId="0" borderId="8" xfId="2" applyFont="1" applyFill="1" applyBorder="1" applyAlignment="1" applyProtection="1">
      <alignment horizontal="right" vertical="center"/>
      <protection locked="0"/>
    </xf>
    <xf numFmtId="0" fontId="4" fillId="0" borderId="19" xfId="2" applyFont="1" applyFill="1" applyBorder="1" applyAlignment="1" applyProtection="1">
      <alignment horizontal="right" vertical="center"/>
      <protection locked="0"/>
    </xf>
    <xf numFmtId="49" fontId="6" fillId="0" borderId="0" xfId="0" applyNumberFormat="1" applyFont="1" applyFill="1" applyBorder="1" applyAlignment="1" applyProtection="1">
      <alignment horizontal="center"/>
      <protection locked="0"/>
    </xf>
    <xf numFmtId="0" fontId="5" fillId="0" borderId="10" xfId="2" applyFont="1" applyFill="1" applyBorder="1" applyAlignment="1" applyProtection="1">
      <alignment horizontal="right" vertical="center"/>
      <protection locked="0"/>
    </xf>
    <xf numFmtId="0" fontId="5" fillId="0" borderId="8" xfId="2" applyFont="1" applyFill="1" applyBorder="1" applyAlignment="1" applyProtection="1">
      <alignment horizontal="right" vertical="center"/>
      <protection locked="0"/>
    </xf>
    <xf numFmtId="0" fontId="5" fillId="0" borderId="19" xfId="2" applyFont="1" applyFill="1" applyBorder="1" applyAlignment="1" applyProtection="1">
      <alignment horizontal="right" vertical="center"/>
      <protection locked="0"/>
    </xf>
    <xf numFmtId="4" fontId="5" fillId="0" borderId="4" xfId="0" applyNumberFormat="1" applyFont="1" applyFill="1" applyBorder="1" applyAlignment="1" applyProtection="1">
      <alignment horizontal="right" vertical="center"/>
      <protection locked="0"/>
    </xf>
    <xf numFmtId="4" fontId="5" fillId="0" borderId="5" xfId="0" applyNumberFormat="1" applyFont="1" applyFill="1" applyBorder="1" applyAlignment="1" applyProtection="1">
      <alignment horizontal="right" vertical="center"/>
      <protection locked="0"/>
    </xf>
    <xf numFmtId="4" fontId="5" fillId="0" borderId="21" xfId="0" applyNumberFormat="1" applyFont="1" applyFill="1" applyBorder="1" applyAlignment="1" applyProtection="1">
      <alignment horizontal="right" vertical="center"/>
      <protection locked="0"/>
    </xf>
    <xf numFmtId="0" fontId="8" fillId="2" borderId="0" xfId="2"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right" vertical="center"/>
      <protection locked="0"/>
    </xf>
    <xf numFmtId="49" fontId="5" fillId="0" borderId="1" xfId="0" applyNumberFormat="1" applyFont="1" applyFill="1" applyBorder="1" applyAlignment="1" applyProtection="1">
      <alignment horizontal="right" vertical="center"/>
      <protection locked="0"/>
    </xf>
    <xf numFmtId="0" fontId="1" fillId="2" borderId="7" xfId="0" applyFont="1" applyFill="1" applyBorder="1" applyAlignment="1" applyProtection="1">
      <alignment horizontal="center" vertical="center" textRotation="90" wrapText="1"/>
      <protection locked="0"/>
    </xf>
    <xf numFmtId="0" fontId="1" fillId="2" borderId="9" xfId="0" applyFont="1" applyFill="1" applyBorder="1" applyAlignment="1" applyProtection="1">
      <alignment horizontal="center" vertical="center" textRotation="90" wrapText="1"/>
      <protection locked="0"/>
    </xf>
    <xf numFmtId="0" fontId="5" fillId="0" borderId="0" xfId="0" applyNumberFormat="1" applyFont="1" applyFill="1" applyBorder="1" applyAlignment="1" applyProtection="1">
      <alignment horizontal="left"/>
      <protection locked="0"/>
    </xf>
    <xf numFmtId="0" fontId="1" fillId="2" borderId="11" xfId="0" applyNumberFormat="1" applyFont="1" applyFill="1" applyBorder="1" applyAlignment="1" applyProtection="1">
      <alignment horizontal="center" vertical="center" wrapText="1"/>
      <protection locked="0"/>
    </xf>
    <xf numFmtId="0" fontId="1" fillId="2" borderId="25" xfId="0" applyNumberFormat="1" applyFont="1" applyFill="1" applyBorder="1" applyAlignment="1" applyProtection="1">
      <alignment horizontal="center" vertical="center" wrapText="1"/>
      <protection locked="0"/>
    </xf>
    <xf numFmtId="2" fontId="1" fillId="2" borderId="7" xfId="0" applyNumberFormat="1" applyFont="1" applyFill="1" applyBorder="1" applyAlignment="1" applyProtection="1">
      <alignment horizontal="center" vertical="center" textRotation="90" wrapText="1"/>
      <protection locked="0"/>
    </xf>
    <xf numFmtId="2" fontId="1" fillId="2" borderId="9" xfId="0" applyNumberFormat="1" applyFont="1" applyFill="1" applyBorder="1" applyAlignment="1" applyProtection="1">
      <alignment horizontal="center" vertical="center" textRotation="90" wrapText="1"/>
      <protection locked="0"/>
    </xf>
    <xf numFmtId="0" fontId="20" fillId="2" borderId="4" xfId="0" applyFont="1" applyFill="1" applyBorder="1" applyAlignment="1" applyProtection="1">
      <alignment horizontal="right" vertical="center" wrapText="1"/>
      <protection locked="0"/>
    </xf>
    <xf numFmtId="0" fontId="20" fillId="2" borderId="5" xfId="0" applyFont="1" applyFill="1" applyBorder="1" applyAlignment="1" applyProtection="1">
      <alignment horizontal="right" vertical="center" wrapText="1"/>
      <protection locked="0"/>
    </xf>
    <xf numFmtId="2" fontId="5" fillId="0" borderId="14" xfId="1" applyNumberFormat="1" applyFont="1" applyFill="1" applyBorder="1" applyAlignment="1" applyProtection="1">
      <alignment horizontal="center" vertical="center" wrapText="1"/>
      <protection locked="0"/>
    </xf>
    <xf numFmtId="0" fontId="5" fillId="0" borderId="14" xfId="1" applyFont="1" applyFill="1" applyBorder="1" applyAlignment="1" applyProtection="1">
      <alignment horizontal="center" vertical="center" wrapText="1"/>
      <protection locked="0"/>
    </xf>
    <xf numFmtId="0" fontId="5" fillId="0" borderId="15" xfId="1" applyFont="1" applyFill="1" applyBorder="1" applyAlignment="1" applyProtection="1">
      <alignment horizontal="left" vertical="center" wrapText="1"/>
      <protection locked="0"/>
    </xf>
    <xf numFmtId="0" fontId="1" fillId="2" borderId="7"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2" fontId="1" fillId="2" borderId="7" xfId="0" applyNumberFormat="1" applyFont="1" applyFill="1" applyBorder="1" applyAlignment="1" applyProtection="1">
      <alignment horizontal="center" vertical="center" wrapText="1"/>
      <protection locked="0"/>
    </xf>
    <xf numFmtId="2" fontId="1" fillId="2" borderId="9" xfId="0" applyNumberFormat="1"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wrapText="1"/>
      <protection locked="0"/>
    </xf>
    <xf numFmtId="0" fontId="1" fillId="2" borderId="8" xfId="0" applyFont="1" applyFill="1" applyBorder="1" applyAlignment="1" applyProtection="1">
      <alignment horizontal="center" wrapText="1"/>
      <protection locked="0"/>
    </xf>
    <xf numFmtId="0" fontId="1" fillId="2" borderId="3" xfId="0" applyFont="1" applyFill="1" applyBorder="1" applyAlignment="1" applyProtection="1">
      <alignment horizontal="center" wrapText="1"/>
      <protection locked="0"/>
    </xf>
  </cellXfs>
  <cellStyles count="49">
    <cellStyle name="Bad 2" xfId="14" xr:uid="{00000000-0005-0000-0000-000000000000}"/>
    <cellStyle name="Comma 2" xfId="16" xr:uid="{00000000-0005-0000-0000-000001000000}"/>
    <cellStyle name="Comma 2 2" xfId="17" xr:uid="{00000000-0005-0000-0000-000002000000}"/>
    <cellStyle name="Comma 3" xfId="18" xr:uid="{00000000-0005-0000-0000-000003000000}"/>
    <cellStyle name="Comma 4" xfId="19" xr:uid="{00000000-0005-0000-0000-000004000000}"/>
    <cellStyle name="Comma 5" xfId="20" xr:uid="{00000000-0005-0000-0000-000005000000}"/>
    <cellStyle name="Comma 6" xfId="15" xr:uid="{00000000-0005-0000-0000-000006000000}"/>
    <cellStyle name="Currency 2" xfId="21" xr:uid="{00000000-0005-0000-0000-000007000000}"/>
    <cellStyle name="Currency 3" xfId="22" xr:uid="{00000000-0005-0000-0000-000008000000}"/>
    <cellStyle name="Excel Built-in Normal" xfId="23" xr:uid="{00000000-0005-0000-0000-000009000000}"/>
    <cellStyle name="Good 2" xfId="24" xr:uid="{00000000-0005-0000-0000-00000A000000}"/>
    <cellStyle name="Hyperlink 2" xfId="25" xr:uid="{00000000-0005-0000-0000-00000B000000}"/>
    <cellStyle name="Hyperlink 3" xfId="26" xr:uid="{00000000-0005-0000-0000-00000C000000}"/>
    <cellStyle name="Labs" xfId="4" builtinId="26"/>
    <cellStyle name="Neutral 2" xfId="27" xr:uid="{00000000-0005-0000-0000-00000E000000}"/>
    <cellStyle name="Normal 12" xfId="28" xr:uid="{00000000-0005-0000-0000-00000F000000}"/>
    <cellStyle name="Normal 12 2" xfId="29" xr:uid="{00000000-0005-0000-0000-000010000000}"/>
    <cellStyle name="Normal 2" xfId="5" xr:uid="{00000000-0005-0000-0000-000011000000}"/>
    <cellStyle name="Normal 2 2" xfId="30" xr:uid="{00000000-0005-0000-0000-000012000000}"/>
    <cellStyle name="Normal 2 2 2" xfId="6" xr:uid="{00000000-0005-0000-0000-000013000000}"/>
    <cellStyle name="Normal 2 2 3" xfId="31" xr:uid="{00000000-0005-0000-0000-000014000000}"/>
    <cellStyle name="Normal 2 3" xfId="7" xr:uid="{00000000-0005-0000-0000-000015000000}"/>
    <cellStyle name="Normal 2 4" xfId="32" xr:uid="{00000000-0005-0000-0000-000016000000}"/>
    <cellStyle name="Normal 3" xfId="8" xr:uid="{00000000-0005-0000-0000-000017000000}"/>
    <cellStyle name="Normal 3 2" xfId="33" xr:uid="{00000000-0005-0000-0000-000018000000}"/>
    <cellStyle name="Normal 38" xfId="34" xr:uid="{00000000-0005-0000-0000-000019000000}"/>
    <cellStyle name="Normal 4" xfId="9" xr:uid="{00000000-0005-0000-0000-00001A000000}"/>
    <cellStyle name="Normal 4 2" xfId="36" xr:uid="{00000000-0005-0000-0000-00001B000000}"/>
    <cellStyle name="Normal 4 3" xfId="35" xr:uid="{00000000-0005-0000-0000-00001C000000}"/>
    <cellStyle name="Normal 5" xfId="37" xr:uid="{00000000-0005-0000-0000-00001D000000}"/>
    <cellStyle name="Normal 6" xfId="10" xr:uid="{00000000-0005-0000-0000-00001E000000}"/>
    <cellStyle name="Normal 6 2" xfId="38" xr:uid="{00000000-0005-0000-0000-00001F000000}"/>
    <cellStyle name="Normal 7" xfId="39" xr:uid="{00000000-0005-0000-0000-000020000000}"/>
    <cellStyle name="Normal 7 2" xfId="40" xr:uid="{00000000-0005-0000-0000-000021000000}"/>
    <cellStyle name="Normal 8" xfId="41" xr:uid="{00000000-0005-0000-0000-000022000000}"/>
    <cellStyle name="Normal 9" xfId="13" xr:uid="{00000000-0005-0000-0000-000023000000}"/>
    <cellStyle name="Normal_Sheet1" xfId="12" xr:uid="{00000000-0005-0000-0000-000024000000}"/>
    <cellStyle name="Parastais 10" xfId="42" xr:uid="{00000000-0005-0000-0000-000025000000}"/>
    <cellStyle name="Parastais 2" xfId="43" xr:uid="{00000000-0005-0000-0000-000026000000}"/>
    <cellStyle name="Parastais_adztame2" xfId="44" xr:uid="{00000000-0005-0000-0000-000027000000}"/>
    <cellStyle name="Parasts" xfId="0" builtinId="0"/>
    <cellStyle name="Percent 2" xfId="45" xr:uid="{00000000-0005-0000-0000-000029000000}"/>
    <cellStyle name="Procenti" xfId="3" builtinId="5"/>
    <cellStyle name="Style 1" xfId="2" xr:uid="{00000000-0005-0000-0000-00002B000000}"/>
    <cellStyle name="Style 1 2" xfId="46" xr:uid="{00000000-0005-0000-0000-00002C000000}"/>
    <cellStyle name="Style 1 2 2" xfId="47" xr:uid="{00000000-0005-0000-0000-00002D000000}"/>
    <cellStyle name="Обычный 4" xfId="1" xr:uid="{00000000-0005-0000-0000-00002E000000}"/>
    <cellStyle name="Обычный_Лист1" xfId="11" xr:uid="{00000000-0005-0000-0000-00002F000000}"/>
    <cellStyle name="Стиль 1" xfId="48" xr:uid="{00000000-0005-0000-0000-00003000000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2933700</xdr:colOff>
      <xdr:row>3</xdr:row>
      <xdr:rowOff>9525</xdr:rowOff>
    </xdr:from>
    <xdr:to>
      <xdr:col>2</xdr:col>
      <xdr:colOff>1314450</xdr:colOff>
      <xdr:row>3</xdr:row>
      <xdr:rowOff>9526</xdr:rowOff>
    </xdr:to>
    <xdr:cxnSp macro="">
      <xdr:nvCxnSpPr>
        <xdr:cNvPr id="3" name="Straight Connector 2">
          <a:extLst>
            <a:ext uri="{FF2B5EF4-FFF2-40B4-BE49-F238E27FC236}">
              <a16:creationId xmlns:a16="http://schemas.microsoft.com/office/drawing/2014/main" id="{B624A04D-DD83-4DF5-B87B-0EE9517DF972}"/>
            </a:ext>
          </a:extLst>
        </xdr:cNvPr>
        <xdr:cNvCxnSpPr/>
      </xdr:nvCxnSpPr>
      <xdr:spPr>
        <a:xfrm flipH="1" flipV="1">
          <a:off x="3848100" y="485775"/>
          <a:ext cx="1952625" cy="1"/>
        </a:xfrm>
        <a:prstGeom prst="lin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30"/>
  <sheetViews>
    <sheetView view="pageBreakPreview" topLeftCell="A7" zoomScaleNormal="100" zoomScaleSheetLayoutView="100" workbookViewId="0">
      <selection activeCell="B25" sqref="B25:C25"/>
    </sheetView>
  </sheetViews>
  <sheetFormatPr defaultColWidth="8.85546875" defaultRowHeight="12.75"/>
  <cols>
    <col min="1" max="1" width="13.7109375" style="3" customWidth="1"/>
    <col min="2" max="2" width="53.5703125" style="3" customWidth="1"/>
    <col min="3" max="3" width="19.85546875" style="3" customWidth="1"/>
    <col min="4" max="5" width="8.85546875" style="3"/>
    <col min="6" max="6" width="12" style="3" customWidth="1"/>
    <col min="7" max="255" width="8.85546875" style="3"/>
    <col min="256" max="256" width="15.7109375" style="3" customWidth="1"/>
    <col min="257" max="257" width="6.85546875" style="3" customWidth="1"/>
    <col min="258" max="258" width="37.7109375" style="3" customWidth="1"/>
    <col min="259" max="259" width="25.85546875" style="3" customWidth="1"/>
    <col min="260" max="511" width="8.85546875" style="3"/>
    <col min="512" max="512" width="15.7109375" style="3" customWidth="1"/>
    <col min="513" max="513" width="6.85546875" style="3" customWidth="1"/>
    <col min="514" max="514" width="37.7109375" style="3" customWidth="1"/>
    <col min="515" max="515" width="25.85546875" style="3" customWidth="1"/>
    <col min="516" max="767" width="8.85546875" style="3"/>
    <col min="768" max="768" width="15.7109375" style="3" customWidth="1"/>
    <col min="769" max="769" width="6.85546875" style="3" customWidth="1"/>
    <col min="770" max="770" width="37.7109375" style="3" customWidth="1"/>
    <col min="771" max="771" width="25.85546875" style="3" customWidth="1"/>
    <col min="772" max="1023" width="8.85546875" style="3"/>
    <col min="1024" max="1024" width="15.7109375" style="3" customWidth="1"/>
    <col min="1025" max="1025" width="6.85546875" style="3" customWidth="1"/>
    <col min="1026" max="1026" width="37.7109375" style="3" customWidth="1"/>
    <col min="1027" max="1027" width="25.85546875" style="3" customWidth="1"/>
    <col min="1028" max="1279" width="8.85546875" style="3"/>
    <col min="1280" max="1280" width="15.7109375" style="3" customWidth="1"/>
    <col min="1281" max="1281" width="6.85546875" style="3" customWidth="1"/>
    <col min="1282" max="1282" width="37.7109375" style="3" customWidth="1"/>
    <col min="1283" max="1283" width="25.85546875" style="3" customWidth="1"/>
    <col min="1284" max="1535" width="8.85546875" style="3"/>
    <col min="1536" max="1536" width="15.7109375" style="3" customWidth="1"/>
    <col min="1537" max="1537" width="6.85546875" style="3" customWidth="1"/>
    <col min="1538" max="1538" width="37.7109375" style="3" customWidth="1"/>
    <col min="1539" max="1539" width="25.85546875" style="3" customWidth="1"/>
    <col min="1540" max="1791" width="8.85546875" style="3"/>
    <col min="1792" max="1792" width="15.7109375" style="3" customWidth="1"/>
    <col min="1793" max="1793" width="6.85546875" style="3" customWidth="1"/>
    <col min="1794" max="1794" width="37.7109375" style="3" customWidth="1"/>
    <col min="1795" max="1795" width="25.85546875" style="3" customWidth="1"/>
    <col min="1796" max="2047" width="8.85546875" style="3"/>
    <col min="2048" max="2048" width="15.7109375" style="3" customWidth="1"/>
    <col min="2049" max="2049" width="6.85546875" style="3" customWidth="1"/>
    <col min="2050" max="2050" width="37.7109375" style="3" customWidth="1"/>
    <col min="2051" max="2051" width="25.85546875" style="3" customWidth="1"/>
    <col min="2052" max="2303" width="8.85546875" style="3"/>
    <col min="2304" max="2304" width="15.7109375" style="3" customWidth="1"/>
    <col min="2305" max="2305" width="6.85546875" style="3" customWidth="1"/>
    <col min="2306" max="2306" width="37.7109375" style="3" customWidth="1"/>
    <col min="2307" max="2307" width="25.85546875" style="3" customWidth="1"/>
    <col min="2308" max="2559" width="8.85546875" style="3"/>
    <col min="2560" max="2560" width="15.7109375" style="3" customWidth="1"/>
    <col min="2561" max="2561" width="6.85546875" style="3" customWidth="1"/>
    <col min="2562" max="2562" width="37.7109375" style="3" customWidth="1"/>
    <col min="2563" max="2563" width="25.85546875" style="3" customWidth="1"/>
    <col min="2564" max="2815" width="8.85546875" style="3"/>
    <col min="2816" max="2816" width="15.7109375" style="3" customWidth="1"/>
    <col min="2817" max="2817" width="6.85546875" style="3" customWidth="1"/>
    <col min="2818" max="2818" width="37.7109375" style="3" customWidth="1"/>
    <col min="2819" max="2819" width="25.85546875" style="3" customWidth="1"/>
    <col min="2820" max="3071" width="8.85546875" style="3"/>
    <col min="3072" max="3072" width="15.7109375" style="3" customWidth="1"/>
    <col min="3073" max="3073" width="6.85546875" style="3" customWidth="1"/>
    <col min="3074" max="3074" width="37.7109375" style="3" customWidth="1"/>
    <col min="3075" max="3075" width="25.85546875" style="3" customWidth="1"/>
    <col min="3076" max="3327" width="8.85546875" style="3"/>
    <col min="3328" max="3328" width="15.7109375" style="3" customWidth="1"/>
    <col min="3329" max="3329" width="6.85546875" style="3" customWidth="1"/>
    <col min="3330" max="3330" width="37.7109375" style="3" customWidth="1"/>
    <col min="3331" max="3331" width="25.85546875" style="3" customWidth="1"/>
    <col min="3332" max="3583" width="8.85546875" style="3"/>
    <col min="3584" max="3584" width="15.7109375" style="3" customWidth="1"/>
    <col min="3585" max="3585" width="6.85546875" style="3" customWidth="1"/>
    <col min="3586" max="3586" width="37.7109375" style="3" customWidth="1"/>
    <col min="3587" max="3587" width="25.85546875" style="3" customWidth="1"/>
    <col min="3588" max="3839" width="8.85546875" style="3"/>
    <col min="3840" max="3840" width="15.7109375" style="3" customWidth="1"/>
    <col min="3841" max="3841" width="6.85546875" style="3" customWidth="1"/>
    <col min="3842" max="3842" width="37.7109375" style="3" customWidth="1"/>
    <col min="3843" max="3843" width="25.85546875" style="3" customWidth="1"/>
    <col min="3844" max="4095" width="8.85546875" style="3"/>
    <col min="4096" max="4096" width="15.7109375" style="3" customWidth="1"/>
    <col min="4097" max="4097" width="6.85546875" style="3" customWidth="1"/>
    <col min="4098" max="4098" width="37.7109375" style="3" customWidth="1"/>
    <col min="4099" max="4099" width="25.85546875" style="3" customWidth="1"/>
    <col min="4100" max="4351" width="8.85546875" style="3"/>
    <col min="4352" max="4352" width="15.7109375" style="3" customWidth="1"/>
    <col min="4353" max="4353" width="6.85546875" style="3" customWidth="1"/>
    <col min="4354" max="4354" width="37.7109375" style="3" customWidth="1"/>
    <col min="4355" max="4355" width="25.85546875" style="3" customWidth="1"/>
    <col min="4356" max="4607" width="8.85546875" style="3"/>
    <col min="4608" max="4608" width="15.7109375" style="3" customWidth="1"/>
    <col min="4609" max="4609" width="6.85546875" style="3" customWidth="1"/>
    <col min="4610" max="4610" width="37.7109375" style="3" customWidth="1"/>
    <col min="4611" max="4611" width="25.85546875" style="3" customWidth="1"/>
    <col min="4612" max="4863" width="8.85546875" style="3"/>
    <col min="4864" max="4864" width="15.7109375" style="3" customWidth="1"/>
    <col min="4865" max="4865" width="6.85546875" style="3" customWidth="1"/>
    <col min="4866" max="4866" width="37.7109375" style="3" customWidth="1"/>
    <col min="4867" max="4867" width="25.85546875" style="3" customWidth="1"/>
    <col min="4868" max="5119" width="8.85546875" style="3"/>
    <col min="5120" max="5120" width="15.7109375" style="3" customWidth="1"/>
    <col min="5121" max="5121" width="6.85546875" style="3" customWidth="1"/>
    <col min="5122" max="5122" width="37.7109375" style="3" customWidth="1"/>
    <col min="5123" max="5123" width="25.85546875" style="3" customWidth="1"/>
    <col min="5124" max="5375" width="8.85546875" style="3"/>
    <col min="5376" max="5376" width="15.7109375" style="3" customWidth="1"/>
    <col min="5377" max="5377" width="6.85546875" style="3" customWidth="1"/>
    <col min="5378" max="5378" width="37.7109375" style="3" customWidth="1"/>
    <col min="5379" max="5379" width="25.85546875" style="3" customWidth="1"/>
    <col min="5380" max="5631" width="8.85546875" style="3"/>
    <col min="5632" max="5632" width="15.7109375" style="3" customWidth="1"/>
    <col min="5633" max="5633" width="6.85546875" style="3" customWidth="1"/>
    <col min="5634" max="5634" width="37.7109375" style="3" customWidth="1"/>
    <col min="5635" max="5635" width="25.85546875" style="3" customWidth="1"/>
    <col min="5636" max="5887" width="8.85546875" style="3"/>
    <col min="5888" max="5888" width="15.7109375" style="3" customWidth="1"/>
    <col min="5889" max="5889" width="6.85546875" style="3" customWidth="1"/>
    <col min="5890" max="5890" width="37.7109375" style="3" customWidth="1"/>
    <col min="5891" max="5891" width="25.85546875" style="3" customWidth="1"/>
    <col min="5892" max="6143" width="8.85546875" style="3"/>
    <col min="6144" max="6144" width="15.7109375" style="3" customWidth="1"/>
    <col min="6145" max="6145" width="6.85546875" style="3" customWidth="1"/>
    <col min="6146" max="6146" width="37.7109375" style="3" customWidth="1"/>
    <col min="6147" max="6147" width="25.85546875" style="3" customWidth="1"/>
    <col min="6148" max="6399" width="8.85546875" style="3"/>
    <col min="6400" max="6400" width="15.7109375" style="3" customWidth="1"/>
    <col min="6401" max="6401" width="6.85546875" style="3" customWidth="1"/>
    <col min="6402" max="6402" width="37.7109375" style="3" customWidth="1"/>
    <col min="6403" max="6403" width="25.85546875" style="3" customWidth="1"/>
    <col min="6404" max="6655" width="8.85546875" style="3"/>
    <col min="6656" max="6656" width="15.7109375" style="3" customWidth="1"/>
    <col min="6657" max="6657" width="6.85546875" style="3" customWidth="1"/>
    <col min="6658" max="6658" width="37.7109375" style="3" customWidth="1"/>
    <col min="6659" max="6659" width="25.85546875" style="3" customWidth="1"/>
    <col min="6660" max="6911" width="8.85546875" style="3"/>
    <col min="6912" max="6912" width="15.7109375" style="3" customWidth="1"/>
    <col min="6913" max="6913" width="6.85546875" style="3" customWidth="1"/>
    <col min="6914" max="6914" width="37.7109375" style="3" customWidth="1"/>
    <col min="6915" max="6915" width="25.85546875" style="3" customWidth="1"/>
    <col min="6916" max="7167" width="8.85546875" style="3"/>
    <col min="7168" max="7168" width="15.7109375" style="3" customWidth="1"/>
    <col min="7169" max="7169" width="6.85546875" style="3" customWidth="1"/>
    <col min="7170" max="7170" width="37.7109375" style="3" customWidth="1"/>
    <col min="7171" max="7171" width="25.85546875" style="3" customWidth="1"/>
    <col min="7172" max="7423" width="8.85546875" style="3"/>
    <col min="7424" max="7424" width="15.7109375" style="3" customWidth="1"/>
    <col min="7425" max="7425" width="6.85546875" style="3" customWidth="1"/>
    <col min="7426" max="7426" width="37.7109375" style="3" customWidth="1"/>
    <col min="7427" max="7427" width="25.85546875" style="3" customWidth="1"/>
    <col min="7428" max="7679" width="8.85546875" style="3"/>
    <col min="7680" max="7680" width="15.7109375" style="3" customWidth="1"/>
    <col min="7681" max="7681" width="6.85546875" style="3" customWidth="1"/>
    <col min="7682" max="7682" width="37.7109375" style="3" customWidth="1"/>
    <col min="7683" max="7683" width="25.85546875" style="3" customWidth="1"/>
    <col min="7684" max="7935" width="8.85546875" style="3"/>
    <col min="7936" max="7936" width="15.7109375" style="3" customWidth="1"/>
    <col min="7937" max="7937" width="6.85546875" style="3" customWidth="1"/>
    <col min="7938" max="7938" width="37.7109375" style="3" customWidth="1"/>
    <col min="7939" max="7939" width="25.85546875" style="3" customWidth="1"/>
    <col min="7940" max="8191" width="8.85546875" style="3"/>
    <col min="8192" max="8192" width="15.7109375" style="3" customWidth="1"/>
    <col min="8193" max="8193" width="6.85546875" style="3" customWidth="1"/>
    <col min="8194" max="8194" width="37.7109375" style="3" customWidth="1"/>
    <col min="8195" max="8195" width="25.85546875" style="3" customWidth="1"/>
    <col min="8196" max="8447" width="8.85546875" style="3"/>
    <col min="8448" max="8448" width="15.7109375" style="3" customWidth="1"/>
    <col min="8449" max="8449" width="6.85546875" style="3" customWidth="1"/>
    <col min="8450" max="8450" width="37.7109375" style="3" customWidth="1"/>
    <col min="8451" max="8451" width="25.85546875" style="3" customWidth="1"/>
    <col min="8452" max="8703" width="8.85546875" style="3"/>
    <col min="8704" max="8704" width="15.7109375" style="3" customWidth="1"/>
    <col min="8705" max="8705" width="6.85546875" style="3" customWidth="1"/>
    <col min="8706" max="8706" width="37.7109375" style="3" customWidth="1"/>
    <col min="8707" max="8707" width="25.85546875" style="3" customWidth="1"/>
    <col min="8708" max="8959" width="8.85546875" style="3"/>
    <col min="8960" max="8960" width="15.7109375" style="3" customWidth="1"/>
    <col min="8961" max="8961" width="6.85546875" style="3" customWidth="1"/>
    <col min="8962" max="8962" width="37.7109375" style="3" customWidth="1"/>
    <col min="8963" max="8963" width="25.85546875" style="3" customWidth="1"/>
    <col min="8964" max="9215" width="8.85546875" style="3"/>
    <col min="9216" max="9216" width="15.7109375" style="3" customWidth="1"/>
    <col min="9217" max="9217" width="6.85546875" style="3" customWidth="1"/>
    <col min="9218" max="9218" width="37.7109375" style="3" customWidth="1"/>
    <col min="9219" max="9219" width="25.85546875" style="3" customWidth="1"/>
    <col min="9220" max="9471" width="8.85546875" style="3"/>
    <col min="9472" max="9472" width="15.7109375" style="3" customWidth="1"/>
    <col min="9473" max="9473" width="6.85546875" style="3" customWidth="1"/>
    <col min="9474" max="9474" width="37.7109375" style="3" customWidth="1"/>
    <col min="9475" max="9475" width="25.85546875" style="3" customWidth="1"/>
    <col min="9476" max="9727" width="8.85546875" style="3"/>
    <col min="9728" max="9728" width="15.7109375" style="3" customWidth="1"/>
    <col min="9729" max="9729" width="6.85546875" style="3" customWidth="1"/>
    <col min="9730" max="9730" width="37.7109375" style="3" customWidth="1"/>
    <col min="9731" max="9731" width="25.85546875" style="3" customWidth="1"/>
    <col min="9732" max="9983" width="8.85546875" style="3"/>
    <col min="9984" max="9984" width="15.7109375" style="3" customWidth="1"/>
    <col min="9985" max="9985" width="6.85546875" style="3" customWidth="1"/>
    <col min="9986" max="9986" width="37.7109375" style="3" customWidth="1"/>
    <col min="9987" max="9987" width="25.85546875" style="3" customWidth="1"/>
    <col min="9988" max="10239" width="8.85546875" style="3"/>
    <col min="10240" max="10240" width="15.7109375" style="3" customWidth="1"/>
    <col min="10241" max="10241" width="6.85546875" style="3" customWidth="1"/>
    <col min="10242" max="10242" width="37.7109375" style="3" customWidth="1"/>
    <col min="10243" max="10243" width="25.85546875" style="3" customWidth="1"/>
    <col min="10244" max="10495" width="8.85546875" style="3"/>
    <col min="10496" max="10496" width="15.7109375" style="3" customWidth="1"/>
    <col min="10497" max="10497" width="6.85546875" style="3" customWidth="1"/>
    <col min="10498" max="10498" width="37.7109375" style="3" customWidth="1"/>
    <col min="10499" max="10499" width="25.85546875" style="3" customWidth="1"/>
    <col min="10500" max="10751" width="8.85546875" style="3"/>
    <col min="10752" max="10752" width="15.7109375" style="3" customWidth="1"/>
    <col min="10753" max="10753" width="6.85546875" style="3" customWidth="1"/>
    <col min="10754" max="10754" width="37.7109375" style="3" customWidth="1"/>
    <col min="10755" max="10755" width="25.85546875" style="3" customWidth="1"/>
    <col min="10756" max="11007" width="8.85546875" style="3"/>
    <col min="11008" max="11008" width="15.7109375" style="3" customWidth="1"/>
    <col min="11009" max="11009" width="6.85546875" style="3" customWidth="1"/>
    <col min="11010" max="11010" width="37.7109375" style="3" customWidth="1"/>
    <col min="11011" max="11011" width="25.85546875" style="3" customWidth="1"/>
    <col min="11012" max="11263" width="8.85546875" style="3"/>
    <col min="11264" max="11264" width="15.7109375" style="3" customWidth="1"/>
    <col min="11265" max="11265" width="6.85546875" style="3" customWidth="1"/>
    <col min="11266" max="11266" width="37.7109375" style="3" customWidth="1"/>
    <col min="11267" max="11267" width="25.85546875" style="3" customWidth="1"/>
    <col min="11268" max="11519" width="8.85546875" style="3"/>
    <col min="11520" max="11520" width="15.7109375" style="3" customWidth="1"/>
    <col min="11521" max="11521" width="6.85546875" style="3" customWidth="1"/>
    <col min="11522" max="11522" width="37.7109375" style="3" customWidth="1"/>
    <col min="11523" max="11523" width="25.85546875" style="3" customWidth="1"/>
    <col min="11524" max="11775" width="8.85546875" style="3"/>
    <col min="11776" max="11776" width="15.7109375" style="3" customWidth="1"/>
    <col min="11777" max="11777" width="6.85546875" style="3" customWidth="1"/>
    <col min="11778" max="11778" width="37.7109375" style="3" customWidth="1"/>
    <col min="11779" max="11779" width="25.85546875" style="3" customWidth="1"/>
    <col min="11780" max="12031" width="8.85546875" style="3"/>
    <col min="12032" max="12032" width="15.7109375" style="3" customWidth="1"/>
    <col min="12033" max="12033" width="6.85546875" style="3" customWidth="1"/>
    <col min="12034" max="12034" width="37.7109375" style="3" customWidth="1"/>
    <col min="12035" max="12035" width="25.85546875" style="3" customWidth="1"/>
    <col min="12036" max="12287" width="8.85546875" style="3"/>
    <col min="12288" max="12288" width="15.7109375" style="3" customWidth="1"/>
    <col min="12289" max="12289" width="6.85546875" style="3" customWidth="1"/>
    <col min="12290" max="12290" width="37.7109375" style="3" customWidth="1"/>
    <col min="12291" max="12291" width="25.85546875" style="3" customWidth="1"/>
    <col min="12292" max="12543" width="8.85546875" style="3"/>
    <col min="12544" max="12544" width="15.7109375" style="3" customWidth="1"/>
    <col min="12545" max="12545" width="6.85546875" style="3" customWidth="1"/>
    <col min="12546" max="12546" width="37.7109375" style="3" customWidth="1"/>
    <col min="12547" max="12547" width="25.85546875" style="3" customWidth="1"/>
    <col min="12548" max="12799" width="8.85546875" style="3"/>
    <col min="12800" max="12800" width="15.7109375" style="3" customWidth="1"/>
    <col min="12801" max="12801" width="6.85546875" style="3" customWidth="1"/>
    <col min="12802" max="12802" width="37.7109375" style="3" customWidth="1"/>
    <col min="12803" max="12803" width="25.85546875" style="3" customWidth="1"/>
    <col min="12804" max="13055" width="8.85546875" style="3"/>
    <col min="13056" max="13056" width="15.7109375" style="3" customWidth="1"/>
    <col min="13057" max="13057" width="6.85546875" style="3" customWidth="1"/>
    <col min="13058" max="13058" width="37.7109375" style="3" customWidth="1"/>
    <col min="13059" max="13059" width="25.85546875" style="3" customWidth="1"/>
    <col min="13060" max="13311" width="8.85546875" style="3"/>
    <col min="13312" max="13312" width="15.7109375" style="3" customWidth="1"/>
    <col min="13313" max="13313" width="6.85546875" style="3" customWidth="1"/>
    <col min="13314" max="13314" width="37.7109375" style="3" customWidth="1"/>
    <col min="13315" max="13315" width="25.85546875" style="3" customWidth="1"/>
    <col min="13316" max="13567" width="8.85546875" style="3"/>
    <col min="13568" max="13568" width="15.7109375" style="3" customWidth="1"/>
    <col min="13569" max="13569" width="6.85546875" style="3" customWidth="1"/>
    <col min="13570" max="13570" width="37.7109375" style="3" customWidth="1"/>
    <col min="13571" max="13571" width="25.85546875" style="3" customWidth="1"/>
    <col min="13572" max="13823" width="8.85546875" style="3"/>
    <col min="13824" max="13824" width="15.7109375" style="3" customWidth="1"/>
    <col min="13825" max="13825" width="6.85546875" style="3" customWidth="1"/>
    <col min="13826" max="13826" width="37.7109375" style="3" customWidth="1"/>
    <col min="13827" max="13827" width="25.85546875" style="3" customWidth="1"/>
    <col min="13828" max="14079" width="8.85546875" style="3"/>
    <col min="14080" max="14080" width="15.7109375" style="3" customWidth="1"/>
    <col min="14081" max="14081" width="6.85546875" style="3" customWidth="1"/>
    <col min="14082" max="14082" width="37.7109375" style="3" customWidth="1"/>
    <col min="14083" max="14083" width="25.85546875" style="3" customWidth="1"/>
    <col min="14084" max="14335" width="8.85546875" style="3"/>
    <col min="14336" max="14336" width="15.7109375" style="3" customWidth="1"/>
    <col min="14337" max="14337" width="6.85546875" style="3" customWidth="1"/>
    <col min="14338" max="14338" width="37.7109375" style="3" customWidth="1"/>
    <col min="14339" max="14339" width="25.85546875" style="3" customWidth="1"/>
    <col min="14340" max="14591" width="8.85546875" style="3"/>
    <col min="14592" max="14592" width="15.7109375" style="3" customWidth="1"/>
    <col min="14593" max="14593" width="6.85546875" style="3" customWidth="1"/>
    <col min="14594" max="14594" width="37.7109375" style="3" customWidth="1"/>
    <col min="14595" max="14595" width="25.85546875" style="3" customWidth="1"/>
    <col min="14596" max="14847" width="8.85546875" style="3"/>
    <col min="14848" max="14848" width="15.7109375" style="3" customWidth="1"/>
    <col min="14849" max="14849" width="6.85546875" style="3" customWidth="1"/>
    <col min="14850" max="14850" width="37.7109375" style="3" customWidth="1"/>
    <col min="14851" max="14851" width="25.85546875" style="3" customWidth="1"/>
    <col min="14852" max="15103" width="8.85546875" style="3"/>
    <col min="15104" max="15104" width="15.7109375" style="3" customWidth="1"/>
    <col min="15105" max="15105" width="6.85546875" style="3" customWidth="1"/>
    <col min="15106" max="15106" width="37.7109375" style="3" customWidth="1"/>
    <col min="15107" max="15107" width="25.85546875" style="3" customWidth="1"/>
    <col min="15108" max="15359" width="8.85546875" style="3"/>
    <col min="15360" max="15360" width="15.7109375" style="3" customWidth="1"/>
    <col min="15361" max="15361" width="6.85546875" style="3" customWidth="1"/>
    <col min="15362" max="15362" width="37.7109375" style="3" customWidth="1"/>
    <col min="15363" max="15363" width="25.85546875" style="3" customWidth="1"/>
    <col min="15364" max="15615" width="8.85546875" style="3"/>
    <col min="15616" max="15616" width="15.7109375" style="3" customWidth="1"/>
    <col min="15617" max="15617" width="6.85546875" style="3" customWidth="1"/>
    <col min="15618" max="15618" width="37.7109375" style="3" customWidth="1"/>
    <col min="15619" max="15619" width="25.85546875" style="3" customWidth="1"/>
    <col min="15620" max="15871" width="8.85546875" style="3"/>
    <col min="15872" max="15872" width="15.7109375" style="3" customWidth="1"/>
    <col min="15873" max="15873" width="6.85546875" style="3" customWidth="1"/>
    <col min="15874" max="15874" width="37.7109375" style="3" customWidth="1"/>
    <col min="15875" max="15875" width="25.85546875" style="3" customWidth="1"/>
    <col min="15876" max="16127" width="8.85546875" style="3"/>
    <col min="16128" max="16128" width="15.7109375" style="3" customWidth="1"/>
    <col min="16129" max="16129" width="6.85546875" style="3" customWidth="1"/>
    <col min="16130" max="16130" width="37.7109375" style="3" customWidth="1"/>
    <col min="16131" max="16131" width="25.85546875" style="3" customWidth="1"/>
    <col min="16132" max="16384" width="8.85546875" style="3"/>
  </cols>
  <sheetData>
    <row r="1" spans="1:3" ht="27" customHeight="1">
      <c r="C1" s="104" t="s">
        <v>43</v>
      </c>
    </row>
    <row r="2" spans="1:3" ht="15.75" customHeight="1">
      <c r="B2" s="83" t="s">
        <v>0</v>
      </c>
    </row>
    <row r="3" spans="1:3" ht="24.75" customHeight="1">
      <c r="B3" s="93"/>
      <c r="C3" s="95"/>
    </row>
    <row r="4" spans="1:3">
      <c r="C4" s="96" t="s">
        <v>1</v>
      </c>
    </row>
    <row r="5" spans="1:3">
      <c r="B5" s="83"/>
      <c r="C5" s="97" t="s">
        <v>2</v>
      </c>
    </row>
    <row r="6" spans="1:3">
      <c r="C6" s="94" t="s">
        <v>40</v>
      </c>
    </row>
    <row r="7" spans="1:3">
      <c r="B7" s="83"/>
      <c r="C7" s="83"/>
    </row>
    <row r="9" spans="1:3" ht="15.75" customHeight="1">
      <c r="A9" s="200" t="s">
        <v>29</v>
      </c>
      <c r="B9" s="201"/>
      <c r="C9" s="201"/>
    </row>
    <row r="10" spans="1:3" ht="15.75">
      <c r="A10" s="112"/>
      <c r="B10" s="113"/>
      <c r="C10" s="113"/>
    </row>
    <row r="11" spans="1:3" ht="39" customHeight="1">
      <c r="A11" s="203" t="s">
        <v>1196</v>
      </c>
      <c r="B11" s="203"/>
      <c r="C11" s="203"/>
    </row>
    <row r="12" spans="1:3" ht="31.5" customHeight="1">
      <c r="A12" s="202" t="s">
        <v>1197</v>
      </c>
      <c r="B12" s="202"/>
      <c r="C12" s="202"/>
    </row>
    <row r="13" spans="1:3" ht="21.75" customHeight="1">
      <c r="A13" s="56" t="s">
        <v>68</v>
      </c>
      <c r="B13" s="115"/>
      <c r="C13" s="115"/>
    </row>
    <row r="14" spans="1:3" ht="22.5" customHeight="1">
      <c r="A14" s="56" t="s">
        <v>1195</v>
      </c>
      <c r="B14" s="55"/>
      <c r="C14" s="55"/>
    </row>
    <row r="15" spans="1:3" ht="14.25" thickBot="1">
      <c r="A15" s="65"/>
      <c r="B15" s="66"/>
      <c r="C15" s="65"/>
    </row>
    <row r="16" spans="1:3" ht="29.25" customHeight="1" thickBot="1">
      <c r="A16" s="88" t="s">
        <v>10</v>
      </c>
      <c r="B16" s="89" t="s">
        <v>3</v>
      </c>
      <c r="C16" s="90" t="s">
        <v>38</v>
      </c>
    </row>
    <row r="17" spans="1:6" ht="39.75" customHeight="1">
      <c r="A17" s="159" t="s">
        <v>27</v>
      </c>
      <c r="B17" s="160" t="str">
        <f>'1_Kopsav.'!A3</f>
        <v>Koncertdārza "PŪT, VĒJIŅI" ēkas pārbūve 1.kārta (ESTRĀDES ĒKA, ĀRĒJIE INŽENIERTĪKLI)</v>
      </c>
      <c r="C17" s="161">
        <f>'1_Kopsav.'!E35</f>
        <v>0</v>
      </c>
    </row>
    <row r="18" spans="1:6" ht="39.75" customHeight="1" thickBot="1">
      <c r="A18" s="169" t="s">
        <v>67</v>
      </c>
      <c r="B18" s="170" t="str">
        <f>'2_Kopsav.'!A3</f>
        <v>Koncertdārza "PŪT, VĒJIŅI" ēkas pārbūve 2.kārta (TERITORIJAS LABIEKĀRTOJUMS)</v>
      </c>
      <c r="C18" s="171">
        <f>'2_Kopsav.'!E23</f>
        <v>0</v>
      </c>
    </row>
    <row r="19" spans="1:6" ht="16.5" thickBot="1">
      <c r="A19" s="206" t="s">
        <v>4</v>
      </c>
      <c r="B19" s="207"/>
      <c r="C19" s="67">
        <f>SUM(C17:C18)</f>
        <v>0</v>
      </c>
    </row>
    <row r="20" spans="1:6" ht="14.25" thickBot="1">
      <c r="A20" s="68"/>
      <c r="B20" s="68"/>
      <c r="C20" s="69"/>
    </row>
    <row r="21" spans="1:6" ht="14.25" thickBot="1">
      <c r="A21" s="208" t="s">
        <v>5</v>
      </c>
      <c r="B21" s="209"/>
      <c r="C21" s="67">
        <f>ROUND(C19*0.21,2)</f>
        <v>0</v>
      </c>
    </row>
    <row r="22" spans="1:6" ht="14.25" thickBot="1">
      <c r="A22" s="68"/>
      <c r="B22" s="68"/>
      <c r="C22" s="70"/>
    </row>
    <row r="23" spans="1:6" ht="14.25" thickBot="1">
      <c r="A23" s="208" t="s">
        <v>28</v>
      </c>
      <c r="B23" s="210" t="s">
        <v>28</v>
      </c>
      <c r="C23" s="98">
        <f>C19+C21</f>
        <v>0</v>
      </c>
    </row>
    <row r="24" spans="1:6" ht="22.5" customHeight="1">
      <c r="A24" s="68"/>
      <c r="B24" s="68"/>
      <c r="C24" s="69"/>
    </row>
    <row r="25" spans="1:6" ht="15" customHeight="1">
      <c r="A25" s="71" t="s">
        <v>6</v>
      </c>
      <c r="B25" s="211"/>
      <c r="C25" s="211"/>
      <c r="D25" s="72"/>
    </row>
    <row r="26" spans="1:6">
      <c r="A26" s="72"/>
      <c r="B26" s="204" t="s">
        <v>7</v>
      </c>
      <c r="C26" s="204"/>
      <c r="D26" s="73"/>
    </row>
    <row r="27" spans="1:6" ht="8.25" customHeight="1">
      <c r="A27" s="72"/>
      <c r="B27" s="205"/>
      <c r="C27" s="205"/>
      <c r="D27" s="72"/>
      <c r="E27" s="74"/>
      <c r="F27" s="74"/>
    </row>
    <row r="28" spans="1:6" ht="13.5">
      <c r="A28" s="75" t="s">
        <v>8</v>
      </c>
      <c r="B28" s="91"/>
      <c r="C28" s="72"/>
      <c r="D28" s="72"/>
    </row>
    <row r="29" spans="1:6" ht="10.5" customHeight="1">
      <c r="A29" s="76"/>
      <c r="B29" s="76"/>
      <c r="C29" s="65"/>
    </row>
    <row r="30" spans="1:6" ht="13.5">
      <c r="A30" s="64" t="s">
        <v>39</v>
      </c>
      <c r="B30" s="92"/>
    </row>
  </sheetData>
  <mergeCells count="9">
    <mergeCell ref="A9:C9"/>
    <mergeCell ref="A12:C12"/>
    <mergeCell ref="A11:C11"/>
    <mergeCell ref="B26:C26"/>
    <mergeCell ref="B27:C27"/>
    <mergeCell ref="A19:B19"/>
    <mergeCell ref="A21:B21"/>
    <mergeCell ref="A23:B23"/>
    <mergeCell ref="B25:C25"/>
  </mergeCells>
  <pageMargins left="0.70866141732283472" right="0.70866141732283472" top="0.74803149606299213" bottom="0.74803149606299213" header="0.31496062992125984" footer="0.31496062992125984"/>
  <pageSetup paperSize="9" orientation="portrait" r:id="rId1"/>
  <headerFooter>
    <oddFooter>&amp;C&amp;"time,Italic"&amp;10&amp;P / &amp;N</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B51"/>
  <sheetViews>
    <sheetView view="pageBreakPreview" topLeftCell="E26" zoomScaleNormal="100" zoomScaleSheetLayoutView="100" workbookViewId="0">
      <selection activeCell="F37" sqref="F37"/>
    </sheetView>
  </sheetViews>
  <sheetFormatPr defaultRowHeight="12.75"/>
  <cols>
    <col min="1" max="1" width="6.28515625" style="4" customWidth="1"/>
    <col min="2" max="2" width="3.425781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8</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681</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587</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P38</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78"/>
      <c r="B16" s="178"/>
      <c r="C16" s="174" t="s">
        <v>682</v>
      </c>
      <c r="D16" s="162"/>
      <c r="E16" s="176"/>
      <c r="F16" s="163"/>
      <c r="G16" s="163"/>
      <c r="H16" s="163"/>
      <c r="I16" s="163"/>
      <c r="J16" s="163"/>
      <c r="K16" s="163"/>
      <c r="L16" s="163"/>
      <c r="M16" s="163"/>
      <c r="N16" s="163"/>
      <c r="O16" s="163"/>
      <c r="P16" s="163"/>
      <c r="T16" s="145"/>
      <c r="U16" s="145"/>
      <c r="V16" s="157" t="str">
        <f t="shared" ref="V16:X31" si="0">C16</f>
        <v>Zibensaizsardzība</v>
      </c>
      <c r="W16" s="145"/>
      <c r="X16" s="165"/>
    </row>
    <row r="17" spans="1:24" ht="25.5">
      <c r="A17" s="164">
        <v>1</v>
      </c>
      <c r="B17" s="165"/>
      <c r="C17" s="153" t="s">
        <v>683</v>
      </c>
      <c r="D17" s="111" t="s">
        <v>56</v>
      </c>
      <c r="E17" s="158">
        <v>135</v>
      </c>
      <c r="F17" s="23"/>
      <c r="G17" s="23"/>
      <c r="H17" s="23">
        <f t="shared" ref="H17:H37" si="1">ROUND(F17*G17,2)</f>
        <v>0</v>
      </c>
      <c r="I17" s="23"/>
      <c r="J17" s="23"/>
      <c r="K17" s="24">
        <f t="shared" ref="K17:K37" si="2">H17+I17+J17</f>
        <v>0</v>
      </c>
      <c r="L17" s="24">
        <f t="shared" ref="L17:L37" si="3">ROUND(E17*F17,2)</f>
        <v>0</v>
      </c>
      <c r="M17" s="24">
        <f t="shared" ref="M17:M37" si="4">ROUND(E17*H17,2)</f>
        <v>0</v>
      </c>
      <c r="N17" s="24">
        <f t="shared" ref="N17:N37" si="5">ROUND(E17*I17,2)</f>
        <v>0</v>
      </c>
      <c r="O17" s="24">
        <f t="shared" ref="O17:O37" si="6">ROUND(E17*J17,2)</f>
        <v>0</v>
      </c>
      <c r="P17" s="24">
        <f t="shared" ref="P17:P37" si="7">M17+N17+O17</f>
        <v>0</v>
      </c>
      <c r="T17" s="145">
        <f t="shared" ref="T17:T37" si="8">A17</f>
        <v>1</v>
      </c>
      <c r="U17" s="145"/>
      <c r="V17" s="157" t="str">
        <f t="shared" si="0"/>
        <v>Alumīnija apaļvads AlMgSi 0.5 Ø8mm OBO Bettermann - 5021286 vai analogs</v>
      </c>
      <c r="W17" s="145" t="str">
        <f t="shared" si="0"/>
        <v>m</v>
      </c>
      <c r="X17" s="165">
        <f t="shared" si="0"/>
        <v>135</v>
      </c>
    </row>
    <row r="18" spans="1:24" ht="25.5">
      <c r="A18" s="164">
        <v>2</v>
      </c>
      <c r="B18" s="165"/>
      <c r="C18" s="152" t="s">
        <v>684</v>
      </c>
      <c r="D18" s="111" t="s">
        <v>61</v>
      </c>
      <c r="E18" s="158">
        <v>2</v>
      </c>
      <c r="F18" s="23"/>
      <c r="G18" s="23"/>
      <c r="H18" s="23">
        <f t="shared" si="1"/>
        <v>0</v>
      </c>
      <c r="I18" s="23"/>
      <c r="J18" s="23"/>
      <c r="K18" s="24">
        <f t="shared" si="2"/>
        <v>0</v>
      </c>
      <c r="L18" s="24">
        <f t="shared" si="3"/>
        <v>0</v>
      </c>
      <c r="M18" s="24">
        <f t="shared" si="4"/>
        <v>0</v>
      </c>
      <c r="N18" s="24">
        <f t="shared" si="5"/>
        <v>0</v>
      </c>
      <c r="O18" s="24">
        <f t="shared" si="6"/>
        <v>0</v>
      </c>
      <c r="P18" s="24">
        <f t="shared" si="7"/>
        <v>0</v>
      </c>
      <c r="T18" s="145">
        <f t="shared" si="8"/>
        <v>2</v>
      </c>
      <c r="U18" s="145"/>
      <c r="V18" s="157" t="str">
        <f t="shared" si="0"/>
        <v>Alumīnija stieples kompensators OBO Bettermann - 5021333 vai analogs</v>
      </c>
      <c r="W18" s="145" t="str">
        <f t="shared" si="0"/>
        <v>gb.</v>
      </c>
      <c r="X18" s="165">
        <f t="shared" si="0"/>
        <v>2</v>
      </c>
    </row>
    <row r="19" spans="1:24" ht="51">
      <c r="A19" s="164">
        <v>3</v>
      </c>
      <c r="B19" s="165"/>
      <c r="C19" s="152" t="s">
        <v>685</v>
      </c>
      <c r="D19" s="111" t="s">
        <v>61</v>
      </c>
      <c r="E19" s="158">
        <v>110</v>
      </c>
      <c r="F19" s="23"/>
      <c r="G19" s="23"/>
      <c r="H19" s="23">
        <f t="shared" si="1"/>
        <v>0</v>
      </c>
      <c r="I19" s="23"/>
      <c r="J19" s="23"/>
      <c r="K19" s="24">
        <f t="shared" si="2"/>
        <v>0</v>
      </c>
      <c r="L19" s="24">
        <f t="shared" si="3"/>
        <v>0</v>
      </c>
      <c r="M19" s="24">
        <f t="shared" si="4"/>
        <v>0</v>
      </c>
      <c r="N19" s="24">
        <f t="shared" si="5"/>
        <v>0</v>
      </c>
      <c r="O19" s="24">
        <f t="shared" si="6"/>
        <v>0</v>
      </c>
      <c r="P19" s="24">
        <f t="shared" si="7"/>
        <v>0</v>
      </c>
      <c r="T19" s="145">
        <f t="shared" si="8"/>
        <v>3</v>
      </c>
      <c r="U19" s="145"/>
      <c r="V19" s="157" t="str">
        <f t="shared" si="0"/>
        <v>Uztvērējstieples(AlMgSi 0.5, Ø8mm) stiprinajums lēzenām jumta konstrukcijām OBO Bettermann - 5218691, vai pielāgot atbilstoši jumta materiālam vai analogs</v>
      </c>
      <c r="W19" s="145" t="str">
        <f t="shared" si="0"/>
        <v>gb.</v>
      </c>
      <c r="X19" s="165">
        <f t="shared" si="0"/>
        <v>110</v>
      </c>
    </row>
    <row r="20" spans="1:24" ht="38.25">
      <c r="A20" s="164">
        <v>4</v>
      </c>
      <c r="B20" s="165"/>
      <c r="C20" s="152" t="s">
        <v>686</v>
      </c>
      <c r="D20" s="111" t="s">
        <v>61</v>
      </c>
      <c r="E20" s="158">
        <v>5</v>
      </c>
      <c r="F20" s="23"/>
      <c r="G20" s="23"/>
      <c r="H20" s="23">
        <f t="shared" si="1"/>
        <v>0</v>
      </c>
      <c r="I20" s="23"/>
      <c r="J20" s="23"/>
      <c r="K20" s="24">
        <f t="shared" si="2"/>
        <v>0</v>
      </c>
      <c r="L20" s="24">
        <f t="shared" si="3"/>
        <v>0</v>
      </c>
      <c r="M20" s="24">
        <f t="shared" si="4"/>
        <v>0</v>
      </c>
      <c r="N20" s="24">
        <f t="shared" si="5"/>
        <v>0</v>
      </c>
      <c r="O20" s="24">
        <f t="shared" si="6"/>
        <v>0</v>
      </c>
      <c r="P20" s="24">
        <f t="shared" si="7"/>
        <v>0</v>
      </c>
      <c r="T20" s="145">
        <f t="shared" si="8"/>
        <v>4</v>
      </c>
      <c r="U20" s="145"/>
      <c r="V20" s="157" t="str">
        <f t="shared" si="0"/>
        <v>Uztvērējstieples(AlMgSi 0.5, Ø8mm) stiprinajums pie jumta teknes OBO Bettermann - 5316014 vai analogs</v>
      </c>
      <c r="W20" s="145" t="str">
        <f t="shared" si="0"/>
        <v>gb.</v>
      </c>
      <c r="X20" s="165">
        <f t="shared" si="0"/>
        <v>5</v>
      </c>
    </row>
    <row r="21" spans="1:24" ht="38.25">
      <c r="A21" s="164">
        <v>5</v>
      </c>
      <c r="B21" s="165"/>
      <c r="C21" s="153" t="s">
        <v>687</v>
      </c>
      <c r="D21" s="111" t="s">
        <v>56</v>
      </c>
      <c r="E21" s="158">
        <v>20</v>
      </c>
      <c r="F21" s="23"/>
      <c r="G21" s="23"/>
      <c r="H21" s="23">
        <f t="shared" si="1"/>
        <v>0</v>
      </c>
      <c r="I21" s="23"/>
      <c r="J21" s="23"/>
      <c r="K21" s="24">
        <f t="shared" si="2"/>
        <v>0</v>
      </c>
      <c r="L21" s="24">
        <f t="shared" si="3"/>
        <v>0</v>
      </c>
      <c r="M21" s="24">
        <f t="shared" si="4"/>
        <v>0</v>
      </c>
      <c r="N21" s="24">
        <f t="shared" si="5"/>
        <v>0</v>
      </c>
      <c r="O21" s="24">
        <f t="shared" si="6"/>
        <v>0</v>
      </c>
      <c r="P21" s="24">
        <f t="shared" si="7"/>
        <v>0</v>
      </c>
      <c r="T21" s="145">
        <f t="shared" si="8"/>
        <v>5</v>
      </c>
      <c r="U21" s="145"/>
      <c r="V21" s="157" t="str">
        <f t="shared" si="0"/>
        <v>Karsti cinkots tērauda apaļvads ar PVC apvalku Ø10/13mm OBO Bettermann - 5021162 vai analogs</v>
      </c>
      <c r="W21" s="145" t="str">
        <f t="shared" si="0"/>
        <v>m</v>
      </c>
      <c r="X21" s="165">
        <f t="shared" si="0"/>
        <v>20</v>
      </c>
    </row>
    <row r="22" spans="1:24" ht="51">
      <c r="A22" s="164">
        <v>6</v>
      </c>
      <c r="B22" s="165"/>
      <c r="C22" s="152" t="s">
        <v>688</v>
      </c>
      <c r="D22" s="111" t="s">
        <v>61</v>
      </c>
      <c r="E22" s="158">
        <v>25</v>
      </c>
      <c r="F22" s="23"/>
      <c r="G22" s="23"/>
      <c r="H22" s="23">
        <f t="shared" si="1"/>
        <v>0</v>
      </c>
      <c r="I22" s="23"/>
      <c r="J22" s="23"/>
      <c r="K22" s="24">
        <f t="shared" si="2"/>
        <v>0</v>
      </c>
      <c r="L22" s="24">
        <f t="shared" si="3"/>
        <v>0</v>
      </c>
      <c r="M22" s="24">
        <f t="shared" si="4"/>
        <v>0</v>
      </c>
      <c r="N22" s="24">
        <f t="shared" si="5"/>
        <v>0</v>
      </c>
      <c r="O22" s="24">
        <f t="shared" si="6"/>
        <v>0</v>
      </c>
      <c r="P22" s="24">
        <f t="shared" si="7"/>
        <v>0</v>
      </c>
      <c r="T22" s="145">
        <f t="shared" si="8"/>
        <v>6</v>
      </c>
      <c r="U22" s="145"/>
      <c r="V22" s="157" t="str">
        <f t="shared" si="0"/>
        <v>Universāls novedējstieples(AlMgSi 0.5, Ø8mm) stiprinajums fasādes nolaidumiem  OBO Bettermann - 5207444, vai pielāgot atbilstoši fasādes materiālam vai analogs</v>
      </c>
      <c r="W22" s="145" t="str">
        <f t="shared" si="0"/>
        <v>gb.</v>
      </c>
      <c r="X22" s="165">
        <f t="shared" si="0"/>
        <v>25</v>
      </c>
    </row>
    <row r="23" spans="1:24" ht="25.5">
      <c r="A23" s="164">
        <v>7</v>
      </c>
      <c r="B23" s="165"/>
      <c r="C23" s="153" t="s">
        <v>689</v>
      </c>
      <c r="D23" s="111" t="s">
        <v>61</v>
      </c>
      <c r="E23" s="158">
        <v>6</v>
      </c>
      <c r="F23" s="23"/>
      <c r="G23" s="23"/>
      <c r="H23" s="23">
        <f t="shared" si="1"/>
        <v>0</v>
      </c>
      <c r="I23" s="23"/>
      <c r="J23" s="23"/>
      <c r="K23" s="24">
        <f t="shared" si="2"/>
        <v>0</v>
      </c>
      <c r="L23" s="24">
        <f t="shared" si="3"/>
        <v>0</v>
      </c>
      <c r="M23" s="24">
        <f t="shared" si="4"/>
        <v>0</v>
      </c>
      <c r="N23" s="24">
        <f t="shared" si="5"/>
        <v>0</v>
      </c>
      <c r="O23" s="24">
        <f t="shared" si="6"/>
        <v>0</v>
      </c>
      <c r="P23" s="24">
        <f t="shared" si="7"/>
        <v>0</v>
      </c>
      <c r="T23" s="145">
        <f t="shared" si="8"/>
        <v>7</v>
      </c>
      <c r="U23" s="145"/>
      <c r="V23" s="157" t="str">
        <f t="shared" si="0"/>
        <v>Kontrolmērījumu klemme(Ø8-10mm) OBO Bettermann - 5328209 vai analogs</v>
      </c>
      <c r="W23" s="145" t="str">
        <f t="shared" si="0"/>
        <v>gb.</v>
      </c>
      <c r="X23" s="165">
        <f t="shared" si="0"/>
        <v>6</v>
      </c>
    </row>
    <row r="24" spans="1:24" ht="38.25">
      <c r="A24" s="164">
        <v>8</v>
      </c>
      <c r="B24" s="165"/>
      <c r="C24" s="152" t="s">
        <v>690</v>
      </c>
      <c r="D24" s="111" t="s">
        <v>61</v>
      </c>
      <c r="E24" s="158">
        <v>4</v>
      </c>
      <c r="F24" s="23"/>
      <c r="G24" s="23"/>
      <c r="H24" s="23">
        <f t="shared" si="1"/>
        <v>0</v>
      </c>
      <c r="I24" s="23"/>
      <c r="J24" s="23"/>
      <c r="K24" s="24">
        <f t="shared" si="2"/>
        <v>0</v>
      </c>
      <c r="L24" s="24">
        <f t="shared" si="3"/>
        <v>0</v>
      </c>
      <c r="M24" s="24">
        <f t="shared" si="4"/>
        <v>0</v>
      </c>
      <c r="N24" s="24">
        <f t="shared" si="5"/>
        <v>0</v>
      </c>
      <c r="O24" s="24">
        <f t="shared" si="6"/>
        <v>0</v>
      </c>
      <c r="P24" s="24">
        <f t="shared" si="7"/>
        <v>0</v>
      </c>
      <c r="T24" s="145">
        <f t="shared" si="8"/>
        <v>8</v>
      </c>
      <c r="U24" s="145"/>
      <c r="V24" s="157" t="str">
        <f t="shared" si="0"/>
        <v>Patievināts alumīnija AlMgSi zibens uztvērējs isFang Ø40mm - Ø16mm(H=4000mm) OBO Bettermann - 1013B-4000 vai analogs</v>
      </c>
      <c r="W24" s="145" t="str">
        <f t="shared" si="0"/>
        <v>gb.</v>
      </c>
      <c r="X24" s="165">
        <f t="shared" si="0"/>
        <v>4</v>
      </c>
    </row>
    <row r="25" spans="1:24" ht="63.75">
      <c r="A25" s="164">
        <v>9</v>
      </c>
      <c r="B25" s="165"/>
      <c r="C25" s="152" t="s">
        <v>691</v>
      </c>
      <c r="D25" s="111" t="s">
        <v>61</v>
      </c>
      <c r="E25" s="158">
        <v>8</v>
      </c>
      <c r="F25" s="23"/>
      <c r="G25" s="23"/>
      <c r="H25" s="23">
        <f t="shared" si="1"/>
        <v>0</v>
      </c>
      <c r="I25" s="23"/>
      <c r="J25" s="23"/>
      <c r="K25" s="24">
        <f t="shared" si="2"/>
        <v>0</v>
      </c>
      <c r="L25" s="24">
        <f t="shared" si="3"/>
        <v>0</v>
      </c>
      <c r="M25" s="24">
        <f t="shared" si="4"/>
        <v>0</v>
      </c>
      <c r="N25" s="24">
        <f t="shared" si="5"/>
        <v>0</v>
      </c>
      <c r="O25" s="24">
        <f t="shared" si="6"/>
        <v>0</v>
      </c>
      <c r="P25" s="24">
        <f t="shared" si="7"/>
        <v>0</v>
      </c>
      <c r="T25" s="145">
        <f t="shared" si="8"/>
        <v>9</v>
      </c>
      <c r="U25" s="145"/>
      <c r="V25" s="157" t="str">
        <f t="shared" si="0"/>
        <v>Tērauda balsta apskava zibens uztvērējmastam, pie ēkas tērauda konstrukcijas OBO Bettermann - isFang TS50x50 vai pielāgot konstrukcijas tipam  vai analogs</v>
      </c>
      <c r="W25" s="145" t="str">
        <f t="shared" si="0"/>
        <v>gb.</v>
      </c>
      <c r="X25" s="165">
        <f t="shared" si="0"/>
        <v>8</v>
      </c>
    </row>
    <row r="26" spans="1:24" ht="51">
      <c r="A26" s="164">
        <v>10</v>
      </c>
      <c r="B26" s="165"/>
      <c r="C26" s="153" t="s">
        <v>692</v>
      </c>
      <c r="D26" s="111" t="s">
        <v>61</v>
      </c>
      <c r="E26" s="158">
        <v>4</v>
      </c>
      <c r="F26" s="23"/>
      <c r="G26" s="23"/>
      <c r="H26" s="23">
        <f t="shared" si="1"/>
        <v>0</v>
      </c>
      <c r="I26" s="23"/>
      <c r="J26" s="23"/>
      <c r="K26" s="24">
        <f t="shared" si="2"/>
        <v>0</v>
      </c>
      <c r="L26" s="24">
        <f t="shared" si="3"/>
        <v>0</v>
      </c>
      <c r="M26" s="24">
        <f t="shared" si="4"/>
        <v>0</v>
      </c>
      <c r="N26" s="24">
        <f t="shared" si="5"/>
        <v>0</v>
      </c>
      <c r="O26" s="24">
        <f t="shared" si="6"/>
        <v>0</v>
      </c>
      <c r="P26" s="24">
        <f t="shared" si="7"/>
        <v>0</v>
      </c>
      <c r="T26" s="145">
        <f t="shared" si="8"/>
        <v>10</v>
      </c>
      <c r="U26" s="145"/>
      <c r="V26" s="157" t="str">
        <f t="shared" si="0"/>
        <v>Novedējstieples pieslēgspaile pie tērauda kolonnas OBO Bettermann - 27214 - vai pielāgot atbiltoši konstrukcijas tipam vai analogs</v>
      </c>
      <c r="W26" s="145" t="str">
        <f t="shared" si="0"/>
        <v>gb.</v>
      </c>
      <c r="X26" s="165">
        <f t="shared" si="0"/>
        <v>4</v>
      </c>
    </row>
    <row r="27" spans="1:24" ht="51">
      <c r="A27" s="164">
        <v>11</v>
      </c>
      <c r="B27" s="165"/>
      <c r="C27" s="153" t="s">
        <v>693</v>
      </c>
      <c r="D27" s="111" t="s">
        <v>61</v>
      </c>
      <c r="E27" s="158">
        <v>15</v>
      </c>
      <c r="F27" s="23"/>
      <c r="G27" s="23"/>
      <c r="H27" s="23">
        <f t="shared" si="1"/>
        <v>0</v>
      </c>
      <c r="I27" s="23"/>
      <c r="J27" s="23"/>
      <c r="K27" s="24">
        <f t="shared" si="2"/>
        <v>0</v>
      </c>
      <c r="L27" s="24">
        <f t="shared" si="3"/>
        <v>0</v>
      </c>
      <c r="M27" s="24">
        <f t="shared" si="4"/>
        <v>0</v>
      </c>
      <c r="N27" s="24">
        <f t="shared" si="5"/>
        <v>0</v>
      </c>
      <c r="O27" s="24">
        <f t="shared" si="6"/>
        <v>0</v>
      </c>
      <c r="P27" s="24">
        <f t="shared" si="7"/>
        <v>0</v>
      </c>
      <c r="T27" s="145">
        <f t="shared" si="8"/>
        <v>11</v>
      </c>
      <c r="U27" s="145"/>
      <c r="V27" s="157" t="str">
        <f t="shared" si="0"/>
        <v>Novedējstieples stiprinājums pie tērauda konstrukcijas OBO Bettermann - 177 20 KL - vai pielāgot atbiltoši konstrukcijas tipam  vai analogs</v>
      </c>
      <c r="W27" s="145" t="str">
        <f t="shared" si="0"/>
        <v>gb.</v>
      </c>
      <c r="X27" s="165">
        <f t="shared" si="0"/>
        <v>15</v>
      </c>
    </row>
    <row r="28" spans="1:24" ht="38.25">
      <c r="A28" s="164">
        <v>12</v>
      </c>
      <c r="B28" s="165"/>
      <c r="C28" s="152" t="s">
        <v>694</v>
      </c>
      <c r="D28" s="111" t="s">
        <v>61</v>
      </c>
      <c r="E28" s="158">
        <v>10</v>
      </c>
      <c r="F28" s="23"/>
      <c r="G28" s="23"/>
      <c r="H28" s="23">
        <f t="shared" si="1"/>
        <v>0</v>
      </c>
      <c r="I28" s="23"/>
      <c r="J28" s="23"/>
      <c r="K28" s="24">
        <f t="shared" si="2"/>
        <v>0</v>
      </c>
      <c r="L28" s="24">
        <f t="shared" si="3"/>
        <v>0</v>
      </c>
      <c r="M28" s="24">
        <f t="shared" si="4"/>
        <v>0</v>
      </c>
      <c r="N28" s="24">
        <f t="shared" si="5"/>
        <v>0</v>
      </c>
      <c r="O28" s="24">
        <f t="shared" si="6"/>
        <v>0</v>
      </c>
      <c r="P28" s="24">
        <f t="shared" si="7"/>
        <v>0</v>
      </c>
      <c r="T28" s="145">
        <f t="shared" si="8"/>
        <v>12</v>
      </c>
      <c r="U28" s="145"/>
      <c r="V28" s="157" t="str">
        <f t="shared" si="0"/>
        <v>Universālā alumīnija vario klemme stieples savienojumiem OBO Bettermann - 249 8-10 ALU vai analogs</v>
      </c>
      <c r="W28" s="145" t="str">
        <f t="shared" si="0"/>
        <v>gb.</v>
      </c>
      <c r="X28" s="165">
        <f t="shared" si="0"/>
        <v>10</v>
      </c>
    </row>
    <row r="29" spans="1:24" ht="25.5">
      <c r="A29" s="164">
        <v>13</v>
      </c>
      <c r="B29" s="165"/>
      <c r="C29" s="153" t="s">
        <v>695</v>
      </c>
      <c r="D29" s="111" t="s">
        <v>61</v>
      </c>
      <c r="E29" s="158">
        <v>1</v>
      </c>
      <c r="F29" s="23"/>
      <c r="G29" s="23"/>
      <c r="H29" s="23">
        <f t="shared" si="1"/>
        <v>0</v>
      </c>
      <c r="I29" s="23"/>
      <c r="J29" s="23"/>
      <c r="K29" s="24">
        <f t="shared" si="2"/>
        <v>0</v>
      </c>
      <c r="L29" s="24">
        <f t="shared" si="3"/>
        <v>0</v>
      </c>
      <c r="M29" s="24">
        <f t="shared" si="4"/>
        <v>0</v>
      </c>
      <c r="N29" s="24">
        <f t="shared" si="5"/>
        <v>0</v>
      </c>
      <c r="O29" s="24">
        <f t="shared" si="6"/>
        <v>0</v>
      </c>
      <c r="P29" s="24">
        <f t="shared" si="7"/>
        <v>0</v>
      </c>
      <c r="T29" s="145">
        <f t="shared" si="8"/>
        <v>13</v>
      </c>
      <c r="U29" s="145"/>
      <c r="V29" s="157" t="str">
        <f t="shared" si="0"/>
        <v>Vara potenciālu izlīdzinošā kopne OBO Bettermann - 1801 VDE vai analogs</v>
      </c>
      <c r="W29" s="145" t="str">
        <f t="shared" si="0"/>
        <v>gb.</v>
      </c>
      <c r="X29" s="165">
        <f t="shared" si="0"/>
        <v>1</v>
      </c>
    </row>
    <row r="30" spans="1:24">
      <c r="A30" s="178"/>
      <c r="B30" s="179"/>
      <c r="C30" s="174" t="s">
        <v>696</v>
      </c>
      <c r="D30" s="162"/>
      <c r="E30" s="176"/>
      <c r="F30" s="163"/>
      <c r="G30" s="163"/>
      <c r="H30" s="163"/>
      <c r="I30" s="163"/>
      <c r="J30" s="163"/>
      <c r="K30" s="163"/>
      <c r="L30" s="163"/>
      <c r="M30" s="163"/>
      <c r="N30" s="163"/>
      <c r="O30" s="163"/>
      <c r="P30" s="163"/>
      <c r="T30" s="145"/>
      <c r="U30" s="145"/>
      <c r="V30" s="157" t="str">
        <f t="shared" si="0"/>
        <v xml:space="preserve">Zemējums </v>
      </c>
      <c r="W30" s="145"/>
      <c r="X30" s="165"/>
    </row>
    <row r="31" spans="1:24">
      <c r="A31" s="164">
        <v>14</v>
      </c>
      <c r="B31" s="165"/>
      <c r="C31" s="152" t="s">
        <v>697</v>
      </c>
      <c r="D31" s="111" t="s">
        <v>56</v>
      </c>
      <c r="E31" s="158">
        <v>40</v>
      </c>
      <c r="F31" s="23"/>
      <c r="G31" s="23"/>
      <c r="H31" s="23">
        <f t="shared" si="1"/>
        <v>0</v>
      </c>
      <c r="I31" s="23"/>
      <c r="J31" s="23"/>
      <c r="K31" s="24">
        <f t="shared" si="2"/>
        <v>0</v>
      </c>
      <c r="L31" s="24">
        <f t="shared" si="3"/>
        <v>0</v>
      </c>
      <c r="M31" s="24">
        <f t="shared" si="4"/>
        <v>0</v>
      </c>
      <c r="N31" s="24">
        <f t="shared" si="5"/>
        <v>0</v>
      </c>
      <c r="O31" s="24">
        <f t="shared" si="6"/>
        <v>0</v>
      </c>
      <c r="P31" s="24">
        <f t="shared" si="7"/>
        <v>0</v>
      </c>
      <c r="T31" s="145">
        <f t="shared" si="8"/>
        <v>14</v>
      </c>
      <c r="U31" s="145"/>
      <c r="V31" s="157" t="str">
        <f t="shared" si="0"/>
        <v>Tērauda plakandzelzs lenta  30x3,5mm</v>
      </c>
      <c r="W31" s="145" t="str">
        <f t="shared" si="0"/>
        <v>m</v>
      </c>
      <c r="X31" s="165">
        <f t="shared" si="0"/>
        <v>40</v>
      </c>
    </row>
    <row r="32" spans="1:24" ht="25.5">
      <c r="A32" s="164">
        <v>15</v>
      </c>
      <c r="B32" s="165"/>
      <c r="C32" s="152" t="s">
        <v>698</v>
      </c>
      <c r="D32" s="111" t="s">
        <v>61</v>
      </c>
      <c r="E32" s="158">
        <v>23</v>
      </c>
      <c r="F32" s="23"/>
      <c r="G32" s="23"/>
      <c r="H32" s="23">
        <f t="shared" si="1"/>
        <v>0</v>
      </c>
      <c r="I32" s="23"/>
      <c r="J32" s="23"/>
      <c r="K32" s="24">
        <f t="shared" si="2"/>
        <v>0</v>
      </c>
      <c r="L32" s="24">
        <f t="shared" si="3"/>
        <v>0</v>
      </c>
      <c r="M32" s="24">
        <f t="shared" si="4"/>
        <v>0</v>
      </c>
      <c r="N32" s="24">
        <f t="shared" si="5"/>
        <v>0</v>
      </c>
      <c r="O32" s="24">
        <f t="shared" si="6"/>
        <v>0</v>
      </c>
      <c r="P32" s="24">
        <f t="shared" si="7"/>
        <v>0</v>
      </c>
      <c r="T32" s="145">
        <f t="shared" si="8"/>
        <v>15</v>
      </c>
      <c r="U32" s="145"/>
      <c r="V32" s="157" t="str">
        <f t="shared" ref="V32:X37" si="9">C32</f>
        <v>20x1500mm elektrods 219 20 BP FT (zemējuma stienis), OBO</v>
      </c>
      <c r="W32" s="145" t="str">
        <f t="shared" si="9"/>
        <v>gb.</v>
      </c>
      <c r="X32" s="165">
        <f t="shared" si="9"/>
        <v>23</v>
      </c>
    </row>
    <row r="33" spans="1:236">
      <c r="A33" s="164">
        <v>16</v>
      </c>
      <c r="B33" s="165"/>
      <c r="C33" s="153" t="s">
        <v>699</v>
      </c>
      <c r="D33" s="111" t="s">
        <v>61</v>
      </c>
      <c r="E33" s="158">
        <v>10</v>
      </c>
      <c r="F33" s="23"/>
      <c r="G33" s="23"/>
      <c r="H33" s="23">
        <f t="shared" si="1"/>
        <v>0</v>
      </c>
      <c r="I33" s="23"/>
      <c r="J33" s="23"/>
      <c r="K33" s="24">
        <f t="shared" si="2"/>
        <v>0</v>
      </c>
      <c r="L33" s="24">
        <f t="shared" si="3"/>
        <v>0</v>
      </c>
      <c r="M33" s="24">
        <f t="shared" si="4"/>
        <v>0</v>
      </c>
      <c r="N33" s="24">
        <f t="shared" si="5"/>
        <v>0</v>
      </c>
      <c r="O33" s="24">
        <f t="shared" si="6"/>
        <v>0</v>
      </c>
      <c r="P33" s="24">
        <f t="shared" si="7"/>
        <v>0</v>
      </c>
      <c r="T33" s="145">
        <f t="shared" si="8"/>
        <v>16</v>
      </c>
      <c r="U33" s="145"/>
      <c r="V33" s="157" t="str">
        <f t="shared" si="9"/>
        <v>Elektroda gala adapteris, 1819/20 BP, OBO</v>
      </c>
      <c r="W33" s="145" t="str">
        <f t="shared" si="9"/>
        <v>gb.</v>
      </c>
      <c r="X33" s="165">
        <f t="shared" si="9"/>
        <v>10</v>
      </c>
    </row>
    <row r="34" spans="1:236">
      <c r="A34" s="164">
        <v>17</v>
      </c>
      <c r="B34" s="165"/>
      <c r="C34" s="152" t="s">
        <v>700</v>
      </c>
      <c r="D34" s="111" t="s">
        <v>61</v>
      </c>
      <c r="E34" s="158">
        <v>10</v>
      </c>
      <c r="F34" s="23"/>
      <c r="G34" s="23"/>
      <c r="H34" s="23">
        <f t="shared" si="1"/>
        <v>0</v>
      </c>
      <c r="I34" s="23"/>
      <c r="J34" s="23"/>
      <c r="K34" s="24">
        <f t="shared" si="2"/>
        <v>0</v>
      </c>
      <c r="L34" s="24">
        <f t="shared" si="3"/>
        <v>0</v>
      </c>
      <c r="M34" s="24">
        <f t="shared" si="4"/>
        <v>0</v>
      </c>
      <c r="N34" s="24">
        <f t="shared" si="5"/>
        <v>0</v>
      </c>
      <c r="O34" s="24">
        <f t="shared" si="6"/>
        <v>0</v>
      </c>
      <c r="P34" s="24">
        <f t="shared" si="7"/>
        <v>0</v>
      </c>
      <c r="T34" s="145">
        <f t="shared" si="8"/>
        <v>17</v>
      </c>
      <c r="U34" s="145"/>
      <c r="V34" s="157" t="str">
        <f t="shared" si="9"/>
        <v>Savienojumi elektrods/lenta 2760/20, OBO</v>
      </c>
      <c r="W34" s="145" t="str">
        <f t="shared" si="9"/>
        <v>gb.</v>
      </c>
      <c r="X34" s="165">
        <f t="shared" si="9"/>
        <v>10</v>
      </c>
    </row>
    <row r="35" spans="1:236" ht="25.5">
      <c r="A35" s="164">
        <v>18</v>
      </c>
      <c r="B35" s="165"/>
      <c r="C35" s="152" t="s">
        <v>701</v>
      </c>
      <c r="D35" s="111" t="s">
        <v>61</v>
      </c>
      <c r="E35" s="158">
        <v>5</v>
      </c>
      <c r="F35" s="23"/>
      <c r="G35" s="23"/>
      <c r="H35" s="23">
        <f t="shared" si="1"/>
        <v>0</v>
      </c>
      <c r="I35" s="23"/>
      <c r="J35" s="23"/>
      <c r="K35" s="24">
        <f t="shared" si="2"/>
        <v>0</v>
      </c>
      <c r="L35" s="24">
        <f t="shared" si="3"/>
        <v>0</v>
      </c>
      <c r="M35" s="24">
        <f t="shared" si="4"/>
        <v>0</v>
      </c>
      <c r="N35" s="24">
        <f t="shared" si="5"/>
        <v>0</v>
      </c>
      <c r="O35" s="24">
        <f t="shared" si="6"/>
        <v>0</v>
      </c>
      <c r="P35" s="24">
        <f t="shared" si="7"/>
        <v>0</v>
      </c>
      <c r="T35" s="145">
        <f t="shared" si="8"/>
        <v>18</v>
      </c>
      <c r="U35" s="145"/>
      <c r="V35" s="157" t="str">
        <f t="shared" si="9"/>
        <v>Apaļdzelz un plakandzelzs lentas savienojums, 2760/20, OBO</v>
      </c>
      <c r="W35" s="145" t="str">
        <f t="shared" si="9"/>
        <v>gb.</v>
      </c>
      <c r="X35" s="165">
        <f t="shared" si="9"/>
        <v>5</v>
      </c>
    </row>
    <row r="36" spans="1:236">
      <c r="A36" s="164">
        <v>19</v>
      </c>
      <c r="B36" s="165"/>
      <c r="C36" s="153" t="s">
        <v>702</v>
      </c>
      <c r="D36" s="111" t="s">
        <v>646</v>
      </c>
      <c r="E36" s="158">
        <v>3</v>
      </c>
      <c r="F36" s="23"/>
      <c r="G36" s="23"/>
      <c r="H36" s="23">
        <f t="shared" si="1"/>
        <v>0</v>
      </c>
      <c r="I36" s="23"/>
      <c r="J36" s="23"/>
      <c r="K36" s="24">
        <f t="shared" si="2"/>
        <v>0</v>
      </c>
      <c r="L36" s="24">
        <f t="shared" si="3"/>
        <v>0</v>
      </c>
      <c r="M36" s="24">
        <f t="shared" si="4"/>
        <v>0</v>
      </c>
      <c r="N36" s="24">
        <f t="shared" si="5"/>
        <v>0</v>
      </c>
      <c r="O36" s="24">
        <f t="shared" si="6"/>
        <v>0</v>
      </c>
      <c r="P36" s="24">
        <f t="shared" si="7"/>
        <v>0</v>
      </c>
      <c r="T36" s="145">
        <f t="shared" si="8"/>
        <v>19</v>
      </c>
      <c r="U36" s="145"/>
      <c r="V36" s="157" t="str">
        <f t="shared" si="9"/>
        <v>50mm antikorozijas lenta (L-10m)</v>
      </c>
      <c r="W36" s="145" t="str">
        <f t="shared" si="9"/>
        <v>iepak.</v>
      </c>
      <c r="X36" s="165">
        <f t="shared" si="9"/>
        <v>3</v>
      </c>
    </row>
    <row r="37" spans="1:236" ht="13.5" thickBot="1">
      <c r="A37" s="164">
        <v>20</v>
      </c>
      <c r="B37" s="165"/>
      <c r="C37" s="153" t="s">
        <v>703</v>
      </c>
      <c r="D37" s="111" t="s">
        <v>56</v>
      </c>
      <c r="E37" s="158">
        <v>40</v>
      </c>
      <c r="F37" s="23"/>
      <c r="G37" s="23"/>
      <c r="H37" s="23">
        <f t="shared" si="1"/>
        <v>0</v>
      </c>
      <c r="I37" s="23"/>
      <c r="J37" s="23"/>
      <c r="K37" s="24">
        <f t="shared" si="2"/>
        <v>0</v>
      </c>
      <c r="L37" s="24">
        <f t="shared" si="3"/>
        <v>0</v>
      </c>
      <c r="M37" s="24">
        <f t="shared" si="4"/>
        <v>0</v>
      </c>
      <c r="N37" s="24">
        <f t="shared" si="5"/>
        <v>0</v>
      </c>
      <c r="O37" s="24">
        <f t="shared" si="6"/>
        <v>0</v>
      </c>
      <c r="P37" s="24">
        <f t="shared" si="7"/>
        <v>0</v>
      </c>
      <c r="T37" s="145">
        <f t="shared" si="8"/>
        <v>20</v>
      </c>
      <c r="U37" s="145"/>
      <c r="V37" s="157" t="str">
        <f t="shared" si="9"/>
        <v>Tranšejas rakšana 0,5m dziļumā</v>
      </c>
      <c r="W37" s="145" t="str">
        <f t="shared" si="9"/>
        <v>m</v>
      </c>
      <c r="X37" s="165">
        <f t="shared" si="9"/>
        <v>40</v>
      </c>
    </row>
    <row r="38" spans="1:236" ht="30" customHeight="1" thickBot="1">
      <c r="A38" s="256" t="s">
        <v>52</v>
      </c>
      <c r="B38" s="257"/>
      <c r="C38" s="257"/>
      <c r="D38" s="257"/>
      <c r="E38" s="257"/>
      <c r="F38" s="257"/>
      <c r="G38" s="257"/>
      <c r="H38" s="257"/>
      <c r="I38" s="257"/>
      <c r="J38" s="257"/>
      <c r="K38" s="257"/>
      <c r="L38" s="60">
        <f>SUM(L16:L37)</f>
        <v>0</v>
      </c>
      <c r="M38" s="60">
        <f>SUM(M16:M37)</f>
        <v>0</v>
      </c>
      <c r="N38" s="60">
        <f>SUM(N16:N37)</f>
        <v>0</v>
      </c>
      <c r="O38" s="60">
        <f>SUM(O16:O37)</f>
        <v>0</v>
      </c>
      <c r="P38" s="60">
        <f>SUM(P16:P37)</f>
        <v>0</v>
      </c>
      <c r="Q38" s="10"/>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row>
    <row r="39" spans="1:236" ht="12.75" customHeight="1">
      <c r="A39" s="58"/>
      <c r="B39" s="58"/>
      <c r="C39" s="58"/>
      <c r="D39" s="58"/>
      <c r="E39" s="58"/>
      <c r="F39" s="58"/>
      <c r="G39" s="58"/>
      <c r="H39" s="58"/>
      <c r="I39" s="58"/>
      <c r="J39" s="58"/>
      <c r="K39" s="58"/>
      <c r="L39" s="59"/>
      <c r="M39" s="59"/>
      <c r="N39" s="59"/>
      <c r="O39" s="59"/>
      <c r="P39" s="59"/>
      <c r="Q39" s="10"/>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row>
    <row r="40" spans="1:236" ht="22.5" customHeight="1">
      <c r="A40" s="146" t="s">
        <v>53</v>
      </c>
      <c r="B40" s="58"/>
      <c r="C40" s="58"/>
      <c r="D40" s="58"/>
      <c r="E40" s="58"/>
      <c r="F40" s="58"/>
      <c r="G40" s="58"/>
      <c r="H40" s="58"/>
      <c r="I40" s="58"/>
      <c r="J40" s="58"/>
      <c r="K40" s="58"/>
      <c r="L40" s="59"/>
      <c r="M40" s="59"/>
      <c r="N40" s="59"/>
      <c r="O40" s="59"/>
      <c r="P40" s="59"/>
      <c r="Q40" s="10"/>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row>
    <row r="41" spans="1:236">
      <c r="A41" s="3"/>
      <c r="B41" s="26"/>
      <c r="C41" s="27"/>
      <c r="D41" s="28"/>
      <c r="E41" s="25"/>
      <c r="F41" s="29"/>
      <c r="G41" s="30"/>
      <c r="H41" s="30"/>
      <c r="I41" s="30"/>
      <c r="J41" s="30"/>
      <c r="K41" s="31"/>
      <c r="L41" s="31"/>
      <c r="M41" s="31"/>
      <c r="N41" s="31"/>
      <c r="O41" s="32"/>
      <c r="P41" s="32"/>
      <c r="Q41" s="12"/>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row>
    <row r="42" spans="1:236">
      <c r="A42" s="26"/>
      <c r="B42" s="26"/>
      <c r="C42" s="27"/>
      <c r="D42" s="28"/>
      <c r="E42" s="25"/>
      <c r="F42" s="29"/>
      <c r="G42" s="30"/>
      <c r="H42" s="30"/>
      <c r="I42" s="30"/>
      <c r="J42" s="30"/>
      <c r="K42" s="31"/>
      <c r="L42" s="31"/>
      <c r="M42" s="31"/>
      <c r="N42" s="31"/>
      <c r="O42" s="32"/>
      <c r="P42" s="32"/>
      <c r="Q42" s="12"/>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row>
    <row r="43" spans="1:236" ht="13.5">
      <c r="B43" s="61"/>
      <c r="C43" s="71" t="s">
        <v>6</v>
      </c>
      <c r="D43" s="248">
        <f>KOPTĀME!B25</f>
        <v>0</v>
      </c>
      <c r="E43" s="248"/>
      <c r="F43" s="248"/>
      <c r="G43" s="248"/>
      <c r="H43" s="248"/>
      <c r="I43" s="248"/>
      <c r="J43" s="248"/>
      <c r="K43" s="248"/>
      <c r="L43" s="248"/>
      <c r="M43" s="248"/>
      <c r="N43" s="248"/>
      <c r="O43" s="248"/>
      <c r="P43" s="248"/>
    </row>
    <row r="44" spans="1:236" ht="10.5" customHeight="1">
      <c r="B44" s="61"/>
      <c r="C44" s="72"/>
      <c r="D44" s="204" t="s">
        <v>7</v>
      </c>
      <c r="E44" s="204"/>
      <c r="F44" s="204"/>
      <c r="G44" s="204"/>
      <c r="H44" s="204"/>
      <c r="I44" s="204"/>
      <c r="J44" s="204"/>
      <c r="K44" s="204"/>
      <c r="L44" s="204"/>
      <c r="M44" s="204"/>
      <c r="N44" s="204"/>
      <c r="O44" s="204"/>
      <c r="P44" s="204"/>
    </row>
    <row r="45" spans="1:236" s="6" customFormat="1" ht="10.5" customHeight="1">
      <c r="A45" s="4"/>
      <c r="B45" s="61"/>
      <c r="C45" s="72"/>
      <c r="D45" s="180"/>
      <c r="E45" s="180"/>
      <c r="F45" s="180"/>
      <c r="G45" s="180"/>
      <c r="H45" s="180"/>
      <c r="I45" s="180"/>
      <c r="J45" s="180"/>
      <c r="K45" s="180"/>
      <c r="L45" s="180"/>
      <c r="M45" s="180"/>
      <c r="N45" s="180"/>
      <c r="O45" s="180"/>
      <c r="P45" s="180"/>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row>
    <row r="46" spans="1:236" s="6" customFormat="1" ht="15">
      <c r="A46" s="4"/>
      <c r="B46" s="61"/>
      <c r="C46" s="100" t="s">
        <v>39</v>
      </c>
      <c r="D46" s="251">
        <f>KOPTĀME!B30</f>
        <v>0</v>
      </c>
      <c r="E46" s="251"/>
      <c r="F46" s="251"/>
      <c r="G46" s="147"/>
      <c r="H46" s="147"/>
      <c r="I46" s="147"/>
      <c r="J46" s="147"/>
      <c r="K46" s="147"/>
      <c r="L46" s="147"/>
      <c r="M46" s="148"/>
      <c r="N46" s="149"/>
      <c r="O46" s="2"/>
      <c r="P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row>
    <row r="47" spans="1:236" s="6" customFormat="1" ht="14.25">
      <c r="A47" s="4"/>
      <c r="B47" s="61"/>
      <c r="C47" s="76"/>
      <c r="D47" s="77"/>
      <c r="E47" s="76"/>
      <c r="F47" s="65"/>
      <c r="G47" s="150"/>
      <c r="H47" s="150"/>
      <c r="I47" s="150"/>
      <c r="J47" s="150"/>
      <c r="K47" s="150"/>
      <c r="L47" s="150"/>
      <c r="M47" s="150"/>
      <c r="N47" s="151"/>
      <c r="O47" s="2"/>
      <c r="P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row>
    <row r="48" spans="1:236" s="6" customFormat="1" ht="13.5">
      <c r="A48" s="4"/>
      <c r="B48" s="61"/>
      <c r="C48" s="71" t="s">
        <v>12</v>
      </c>
      <c r="D48" s="247">
        <f>'1_Kopsav.'!C42</f>
        <v>0</v>
      </c>
      <c r="E48" s="247"/>
      <c r="F48" s="247"/>
      <c r="G48" s="247"/>
      <c r="H48" s="247"/>
      <c r="I48" s="247"/>
      <c r="J48" s="247"/>
      <c r="K48" s="247"/>
      <c r="L48" s="247"/>
      <c r="M48" s="247"/>
      <c r="N48" s="247"/>
      <c r="O48" s="247"/>
      <c r="P48" s="247"/>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row>
    <row r="49" spans="1:236" s="6" customFormat="1">
      <c r="A49" s="4"/>
      <c r="B49" s="61"/>
      <c r="C49" s="72"/>
      <c r="D49" s="204" t="s">
        <v>7</v>
      </c>
      <c r="E49" s="204"/>
      <c r="F49" s="204"/>
      <c r="G49" s="204"/>
      <c r="H49" s="204"/>
      <c r="I49" s="204"/>
      <c r="J49" s="204"/>
      <c r="K49" s="204"/>
      <c r="L49" s="204"/>
      <c r="M49" s="204"/>
      <c r="N49" s="204"/>
      <c r="O49" s="204"/>
      <c r="P49" s="204"/>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row>
    <row r="50" spans="1:236" s="6" customFormat="1" ht="9" customHeight="1">
      <c r="A50" s="4"/>
      <c r="B50" s="4"/>
      <c r="C50" s="72"/>
      <c r="D50" s="205"/>
      <c r="E50" s="205"/>
      <c r="F50" s="205"/>
      <c r="G50" s="33"/>
      <c r="H50" s="33"/>
      <c r="I50" s="33"/>
      <c r="J50" s="33"/>
      <c r="K50" s="2"/>
      <c r="L50" s="3"/>
      <c r="M50" s="3"/>
      <c r="N50" s="3"/>
      <c r="O50" s="3"/>
      <c r="P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row>
    <row r="51" spans="1:236" s="6" customFormat="1" ht="13.5">
      <c r="A51" s="4"/>
      <c r="B51" s="4"/>
      <c r="C51" s="75" t="s">
        <v>8</v>
      </c>
      <c r="D51" s="101">
        <f>KOPTĀME!B28</f>
        <v>0</v>
      </c>
      <c r="E51" s="101"/>
      <c r="F51" s="72"/>
      <c r="G51" s="33"/>
      <c r="H51" s="33"/>
      <c r="K51" s="3"/>
      <c r="L51" s="3"/>
      <c r="M51" s="3"/>
      <c r="N51" s="3"/>
      <c r="O51" s="3"/>
      <c r="P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row>
  </sheetData>
  <sheetProtection algorithmName="SHA-512" hashValue="qW+bnzQQ6chYcUW8VDVBQrWjjYrpQ143cxTzfj7xJ4NTxQgKeURcPHrVSYJXYVzBt5LHPfXQ4Dl6FPJICPWnNA==" saltValue="lK1nsLaf1zEJvgikR44Q5g==" spinCount="100000" sheet="1" formatCells="0" formatColumns="0" formatRows="0" insertColumns="0" insertRows="0" insertHyperlinks="0" deleteColumns="0" deleteRows="0" selectLockedCells="1" sort="0" autoFilter="0" pivotTables="0"/>
  <autoFilter ref="A15:IB38" xr:uid="{00000000-0009-0000-0000-000009000000}"/>
  <mergeCells count="22">
    <mergeCell ref="D50:F50"/>
    <mergeCell ref="T14:T15"/>
    <mergeCell ref="U14:U15"/>
    <mergeCell ref="V14:V15"/>
    <mergeCell ref="W14:W15"/>
    <mergeCell ref="D43:P43"/>
    <mergeCell ref="D44:P44"/>
    <mergeCell ref="D46:F46"/>
    <mergeCell ref="D48:P48"/>
    <mergeCell ref="D49:P49"/>
    <mergeCell ref="X14:X15"/>
    <mergeCell ref="A38:K38"/>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B59"/>
  <sheetViews>
    <sheetView view="pageBreakPreview" topLeftCell="G11" zoomScaleNormal="100" zoomScaleSheetLayoutView="100" workbookViewId="0">
      <selection activeCell="F41" sqref="F41"/>
    </sheetView>
  </sheetViews>
  <sheetFormatPr defaultRowHeight="12.75"/>
  <cols>
    <col min="1" max="1" width="6.28515625" style="4" customWidth="1"/>
    <col min="2" max="2" width="2.8554687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9</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704</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705</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P46</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ht="38.25">
      <c r="A16" s="164">
        <v>1</v>
      </c>
      <c r="B16" s="164"/>
      <c r="C16" s="152" t="s">
        <v>706</v>
      </c>
      <c r="D16" s="111" t="s">
        <v>64</v>
      </c>
      <c r="E16" s="158">
        <v>1</v>
      </c>
      <c r="F16" s="23"/>
      <c r="G16" s="23"/>
      <c r="H16" s="23">
        <f t="shared" ref="H16:H45" si="0">ROUND(F16*G16,2)</f>
        <v>0</v>
      </c>
      <c r="I16" s="23"/>
      <c r="J16" s="23"/>
      <c r="K16" s="24">
        <f t="shared" ref="K16:K45" si="1">H16+I16+J16</f>
        <v>0</v>
      </c>
      <c r="L16" s="24">
        <f t="shared" ref="L16:L45" si="2">ROUND(E16*F16,2)</f>
        <v>0</v>
      </c>
      <c r="M16" s="24">
        <f t="shared" ref="M16:M45" si="3">ROUND(E16*H16,2)</f>
        <v>0</v>
      </c>
      <c r="N16" s="24">
        <f t="shared" ref="N16:N45" si="4">ROUND(E16*I16,2)</f>
        <v>0</v>
      </c>
      <c r="O16" s="24">
        <f t="shared" ref="O16:O45" si="5">ROUND(E16*J16,2)</f>
        <v>0</v>
      </c>
      <c r="P16" s="24">
        <f t="shared" ref="P16:P45" si="6">M16+N16+O16</f>
        <v>0</v>
      </c>
      <c r="T16" s="145">
        <f t="shared" ref="T16:T45" si="7">A16</f>
        <v>1</v>
      </c>
      <c r="U16" s="145"/>
      <c r="V16" s="157" t="str">
        <f t="shared" ref="V16:X31" si="8">C16</f>
        <v>Serveru skapis TOTEN 15U WALL MOUNT CABINET BLACK, 19″ (W600 x D600mm) pilns komplekts (ar ventilatoru, vāks un t.t)</v>
      </c>
      <c r="W16" s="145" t="str">
        <f t="shared" si="8"/>
        <v>kpl.</v>
      </c>
      <c r="X16" s="165">
        <f t="shared" si="8"/>
        <v>1</v>
      </c>
    </row>
    <row r="17" spans="1:24" ht="38.25">
      <c r="A17" s="164">
        <v>2</v>
      </c>
      <c r="B17" s="165"/>
      <c r="C17" s="153" t="s">
        <v>707</v>
      </c>
      <c r="D17" s="111" t="s">
        <v>61</v>
      </c>
      <c r="E17" s="158">
        <v>2</v>
      </c>
      <c r="F17" s="23"/>
      <c r="G17" s="23"/>
      <c r="H17" s="23">
        <f t="shared" si="0"/>
        <v>0</v>
      </c>
      <c r="I17" s="23"/>
      <c r="J17" s="23"/>
      <c r="K17" s="24">
        <f t="shared" si="1"/>
        <v>0</v>
      </c>
      <c r="L17" s="24">
        <f t="shared" si="2"/>
        <v>0</v>
      </c>
      <c r="M17" s="24">
        <f t="shared" si="3"/>
        <v>0</v>
      </c>
      <c r="N17" s="24">
        <f t="shared" si="4"/>
        <v>0</v>
      </c>
      <c r="O17" s="24">
        <f t="shared" si="5"/>
        <v>0</v>
      </c>
      <c r="P17" s="24">
        <f t="shared" si="6"/>
        <v>0</v>
      </c>
      <c r="T17" s="145">
        <f t="shared" si="7"/>
        <v>2</v>
      </c>
      <c r="U17" s="145"/>
      <c r="V17" s="157" t="str">
        <f t="shared" si="8"/>
        <v xml:space="preserve">19” Kabeļu organizators, 1U, horizontāls. TOTEN kabeļu organizātors 19", metāla gredzeni, melns </v>
      </c>
      <c r="W17" s="145" t="str">
        <f t="shared" si="8"/>
        <v>gb.</v>
      </c>
      <c r="X17" s="165">
        <f t="shared" si="8"/>
        <v>2</v>
      </c>
    </row>
    <row r="18" spans="1:24" ht="51">
      <c r="A18" s="164">
        <v>3</v>
      </c>
      <c r="B18" s="165"/>
      <c r="C18" s="152" t="s">
        <v>708</v>
      </c>
      <c r="D18" s="111" t="s">
        <v>61</v>
      </c>
      <c r="E18" s="158">
        <v>1</v>
      </c>
      <c r="F18" s="23"/>
      <c r="G18" s="23"/>
      <c r="H18" s="23">
        <f t="shared" si="0"/>
        <v>0</v>
      </c>
      <c r="I18" s="23"/>
      <c r="J18" s="23"/>
      <c r="K18" s="24">
        <f t="shared" si="1"/>
        <v>0</v>
      </c>
      <c r="L18" s="24">
        <f t="shared" si="2"/>
        <v>0</v>
      </c>
      <c r="M18" s="24">
        <f t="shared" si="3"/>
        <v>0</v>
      </c>
      <c r="N18" s="24">
        <f t="shared" si="4"/>
        <v>0</v>
      </c>
      <c r="O18" s="24">
        <f t="shared" si="5"/>
        <v>0</v>
      </c>
      <c r="P18" s="24">
        <f t="shared" si="6"/>
        <v>0</v>
      </c>
      <c r="T18" s="145">
        <f t="shared" si="7"/>
        <v>3</v>
      </c>
      <c r="U18" s="145"/>
      <c r="V18" s="157" t="str">
        <f t="shared" si="8"/>
        <v>48 portu PoE L3 optiskais komutators stāvu skapju agregācijai DGS-3620-52P/EI 48-port 10/100/1000Base-T PoE + 4 10G SFP+ L3 managed switch 1U Black vai analogs</v>
      </c>
      <c r="W18" s="145" t="str">
        <f t="shared" si="8"/>
        <v>gb.</v>
      </c>
      <c r="X18" s="165">
        <f t="shared" si="8"/>
        <v>1</v>
      </c>
    </row>
    <row r="19" spans="1:24" ht="25.5">
      <c r="A19" s="164">
        <v>4</v>
      </c>
      <c r="B19" s="165"/>
      <c r="C19" s="152" t="s">
        <v>709</v>
      </c>
      <c r="D19" s="111" t="s">
        <v>61</v>
      </c>
      <c r="E19" s="158">
        <v>2</v>
      </c>
      <c r="F19" s="23"/>
      <c r="G19" s="23"/>
      <c r="H19" s="23">
        <f t="shared" si="0"/>
        <v>0</v>
      </c>
      <c r="I19" s="23"/>
      <c r="J19" s="23"/>
      <c r="K19" s="24">
        <f t="shared" si="1"/>
        <v>0</v>
      </c>
      <c r="L19" s="24">
        <f t="shared" si="2"/>
        <v>0</v>
      </c>
      <c r="M19" s="24">
        <f t="shared" si="3"/>
        <v>0</v>
      </c>
      <c r="N19" s="24">
        <f t="shared" si="4"/>
        <v>0</v>
      </c>
      <c r="O19" s="24">
        <f t="shared" si="5"/>
        <v>0</v>
      </c>
      <c r="P19" s="24">
        <f t="shared" si="6"/>
        <v>0</v>
      </c>
      <c r="T19" s="145">
        <f t="shared" si="7"/>
        <v>4</v>
      </c>
      <c r="U19" s="145"/>
      <c r="V19" s="157" t="str">
        <f t="shared" si="8"/>
        <v>19" skapja komutācijas panelis 24portu CAT6 FTP, 1u</v>
      </c>
      <c r="W19" s="145" t="str">
        <f t="shared" si="8"/>
        <v>gb.</v>
      </c>
      <c r="X19" s="165">
        <f t="shared" si="8"/>
        <v>2</v>
      </c>
    </row>
    <row r="20" spans="1:24" ht="25.5">
      <c r="A20" s="164">
        <v>5</v>
      </c>
      <c r="B20" s="165"/>
      <c r="C20" s="152" t="s">
        <v>710</v>
      </c>
      <c r="D20" s="111" t="s">
        <v>61</v>
      </c>
      <c r="E20" s="158">
        <v>1</v>
      </c>
      <c r="F20" s="23"/>
      <c r="G20" s="23"/>
      <c r="H20" s="23">
        <f t="shared" si="0"/>
        <v>0</v>
      </c>
      <c r="I20" s="23"/>
      <c r="J20" s="23"/>
      <c r="K20" s="24">
        <f t="shared" si="1"/>
        <v>0</v>
      </c>
      <c r="L20" s="24">
        <f t="shared" si="2"/>
        <v>0</v>
      </c>
      <c r="M20" s="24">
        <f t="shared" si="3"/>
        <v>0</v>
      </c>
      <c r="N20" s="24">
        <f t="shared" si="4"/>
        <v>0</v>
      </c>
      <c r="O20" s="24">
        <f t="shared" si="5"/>
        <v>0</v>
      </c>
      <c r="P20" s="24">
        <f t="shared" si="6"/>
        <v>0</v>
      </c>
      <c r="T20" s="145">
        <f t="shared" si="7"/>
        <v>5</v>
      </c>
      <c r="U20" s="145"/>
      <c r="V20" s="157" t="str">
        <f t="shared" si="8"/>
        <v>UPS 1U APC Smart-UPS 1500VA LCD RM 1U 230V SMT1500RMI1U vai analogs</v>
      </c>
      <c r="W20" s="145" t="str">
        <f t="shared" si="8"/>
        <v>gb.</v>
      </c>
      <c r="X20" s="165">
        <f t="shared" si="8"/>
        <v>1</v>
      </c>
    </row>
    <row r="21" spans="1:24">
      <c r="A21" s="164">
        <v>6</v>
      </c>
      <c r="B21" s="165"/>
      <c r="C21" s="153" t="s">
        <v>711</v>
      </c>
      <c r="D21" s="111" t="s">
        <v>61</v>
      </c>
      <c r="E21" s="158">
        <v>1</v>
      </c>
      <c r="F21" s="23"/>
      <c r="G21" s="23"/>
      <c r="H21" s="23">
        <f t="shared" si="0"/>
        <v>0</v>
      </c>
      <c r="I21" s="23"/>
      <c r="J21" s="23"/>
      <c r="K21" s="24">
        <f t="shared" si="1"/>
        <v>0</v>
      </c>
      <c r="L21" s="24">
        <f t="shared" si="2"/>
        <v>0</v>
      </c>
      <c r="M21" s="24">
        <f t="shared" si="3"/>
        <v>0</v>
      </c>
      <c r="N21" s="24">
        <f t="shared" si="4"/>
        <v>0</v>
      </c>
      <c r="O21" s="24">
        <f t="shared" si="5"/>
        <v>0</v>
      </c>
      <c r="P21" s="24">
        <f t="shared" si="6"/>
        <v>0</v>
      </c>
      <c r="T21" s="145">
        <f t="shared" si="7"/>
        <v>6</v>
      </c>
      <c r="U21" s="145"/>
      <c r="V21" s="157" t="str">
        <f t="shared" si="8"/>
        <v xml:space="preserve">APC Temperature &amp; Humidity Sensor </v>
      </c>
      <c r="W21" s="145" t="str">
        <f t="shared" si="8"/>
        <v>gb.</v>
      </c>
      <c r="X21" s="165">
        <f t="shared" si="8"/>
        <v>1</v>
      </c>
    </row>
    <row r="22" spans="1:24">
      <c r="A22" s="164">
        <v>7</v>
      </c>
      <c r="B22" s="165"/>
      <c r="C22" s="152" t="s">
        <v>712</v>
      </c>
      <c r="D22" s="111" t="s">
        <v>61</v>
      </c>
      <c r="E22" s="158">
        <v>1</v>
      </c>
      <c r="F22" s="23"/>
      <c r="G22" s="23"/>
      <c r="H22" s="23">
        <f t="shared" si="0"/>
        <v>0</v>
      </c>
      <c r="I22" s="23"/>
      <c r="J22" s="23"/>
      <c r="K22" s="24">
        <f t="shared" si="1"/>
        <v>0</v>
      </c>
      <c r="L22" s="24">
        <f t="shared" si="2"/>
        <v>0</v>
      </c>
      <c r="M22" s="24">
        <f t="shared" si="3"/>
        <v>0</v>
      </c>
      <c r="N22" s="24">
        <f t="shared" si="4"/>
        <v>0</v>
      </c>
      <c r="O22" s="24">
        <f t="shared" si="5"/>
        <v>0</v>
      </c>
      <c r="P22" s="24">
        <f t="shared" si="6"/>
        <v>0</v>
      </c>
      <c r="T22" s="145">
        <f t="shared" si="7"/>
        <v>7</v>
      </c>
      <c r="U22" s="145"/>
      <c r="V22" s="157" t="str">
        <f t="shared" si="8"/>
        <v>Elektroapgādes panelis 7 rozešu 1U</v>
      </c>
      <c r="W22" s="145" t="str">
        <f t="shared" si="8"/>
        <v>gb.</v>
      </c>
      <c r="X22" s="165">
        <f t="shared" si="8"/>
        <v>1</v>
      </c>
    </row>
    <row r="23" spans="1:24" ht="25.5">
      <c r="A23" s="164">
        <v>8</v>
      </c>
      <c r="B23" s="165"/>
      <c r="C23" s="153" t="s">
        <v>713</v>
      </c>
      <c r="D23" s="111" t="s">
        <v>61</v>
      </c>
      <c r="E23" s="158">
        <v>1</v>
      </c>
      <c r="F23" s="23"/>
      <c r="G23" s="23"/>
      <c r="H23" s="23">
        <f t="shared" si="0"/>
        <v>0</v>
      </c>
      <c r="I23" s="23"/>
      <c r="J23" s="23"/>
      <c r="K23" s="24">
        <f t="shared" si="1"/>
        <v>0</v>
      </c>
      <c r="L23" s="24">
        <f t="shared" si="2"/>
        <v>0</v>
      </c>
      <c r="M23" s="24">
        <f t="shared" si="3"/>
        <v>0</v>
      </c>
      <c r="N23" s="24">
        <f t="shared" si="4"/>
        <v>0</v>
      </c>
      <c r="O23" s="24">
        <f t="shared" si="5"/>
        <v>0</v>
      </c>
      <c r="P23" s="24">
        <f t="shared" si="6"/>
        <v>0</v>
      </c>
      <c r="T23" s="145">
        <f t="shared" si="7"/>
        <v>8</v>
      </c>
      <c r="U23" s="145"/>
      <c r="V23" s="157" t="str">
        <f t="shared" si="8"/>
        <v>Wifi kontrolieris D-Link DWC-2000 vai analogs</v>
      </c>
      <c r="W23" s="145" t="str">
        <f t="shared" si="8"/>
        <v>gb.</v>
      </c>
      <c r="X23" s="165">
        <f t="shared" si="8"/>
        <v>1</v>
      </c>
    </row>
    <row r="24" spans="1:24" ht="25.5">
      <c r="A24" s="164">
        <v>9</v>
      </c>
      <c r="B24" s="165"/>
      <c r="C24" s="152" t="s">
        <v>714</v>
      </c>
      <c r="D24" s="111" t="s">
        <v>61</v>
      </c>
      <c r="E24" s="158">
        <v>4</v>
      </c>
      <c r="F24" s="23"/>
      <c r="G24" s="23"/>
      <c r="H24" s="23">
        <f t="shared" si="0"/>
        <v>0</v>
      </c>
      <c r="I24" s="23"/>
      <c r="J24" s="23"/>
      <c r="K24" s="24">
        <f t="shared" si="1"/>
        <v>0</v>
      </c>
      <c r="L24" s="24">
        <f t="shared" si="2"/>
        <v>0</v>
      </c>
      <c r="M24" s="24">
        <f t="shared" si="3"/>
        <v>0</v>
      </c>
      <c r="N24" s="24">
        <f t="shared" si="4"/>
        <v>0</v>
      </c>
      <c r="O24" s="24">
        <f t="shared" si="5"/>
        <v>0</v>
      </c>
      <c r="P24" s="24">
        <f t="shared" si="6"/>
        <v>0</v>
      </c>
      <c r="T24" s="145">
        <f t="shared" si="7"/>
        <v>9</v>
      </c>
      <c r="U24" s="145"/>
      <c r="V24" s="157" t="str">
        <f t="shared" si="8"/>
        <v>WiFi iekšejie piekļuves punkti D-Link DWL-6610AP vai analogs</v>
      </c>
      <c r="W24" s="145" t="str">
        <f t="shared" si="8"/>
        <v>gb.</v>
      </c>
      <c r="X24" s="165">
        <f t="shared" si="8"/>
        <v>4</v>
      </c>
    </row>
    <row r="25" spans="1:24" ht="25.5">
      <c r="A25" s="164">
        <v>10</v>
      </c>
      <c r="B25" s="165"/>
      <c r="C25" s="152" t="s">
        <v>715</v>
      </c>
      <c r="D25" s="111" t="s">
        <v>61</v>
      </c>
      <c r="E25" s="158">
        <v>4</v>
      </c>
      <c r="F25" s="23"/>
      <c r="G25" s="23"/>
      <c r="H25" s="23">
        <f t="shared" si="0"/>
        <v>0</v>
      </c>
      <c r="I25" s="23"/>
      <c r="J25" s="23"/>
      <c r="K25" s="24">
        <f t="shared" si="1"/>
        <v>0</v>
      </c>
      <c r="L25" s="24">
        <f t="shared" si="2"/>
        <v>0</v>
      </c>
      <c r="M25" s="24">
        <f t="shared" si="3"/>
        <v>0</v>
      </c>
      <c r="N25" s="24">
        <f t="shared" si="4"/>
        <v>0</v>
      </c>
      <c r="O25" s="24">
        <f t="shared" si="5"/>
        <v>0</v>
      </c>
      <c r="P25" s="24">
        <f t="shared" si="6"/>
        <v>0</v>
      </c>
      <c r="T25" s="145">
        <f t="shared" si="7"/>
        <v>10</v>
      </c>
      <c r="U25" s="145"/>
      <c r="V25" s="157" t="str">
        <f t="shared" si="8"/>
        <v>WiFi ārejie piekļuves punkti D-Link DWL‑8710AP vai analogs</v>
      </c>
      <c r="W25" s="145" t="str">
        <f t="shared" si="8"/>
        <v>gb.</v>
      </c>
      <c r="X25" s="165">
        <f t="shared" si="8"/>
        <v>4</v>
      </c>
    </row>
    <row r="26" spans="1:24">
      <c r="A26" s="164">
        <v>11</v>
      </c>
      <c r="B26" s="165"/>
      <c r="C26" s="153" t="s">
        <v>716</v>
      </c>
      <c r="D26" s="111" t="s">
        <v>61</v>
      </c>
      <c r="E26" s="158">
        <v>1</v>
      </c>
      <c r="F26" s="23"/>
      <c r="G26" s="23"/>
      <c r="H26" s="23">
        <f t="shared" si="0"/>
        <v>0</v>
      </c>
      <c r="I26" s="23"/>
      <c r="J26" s="23"/>
      <c r="K26" s="24">
        <f t="shared" si="1"/>
        <v>0</v>
      </c>
      <c r="L26" s="24">
        <f t="shared" si="2"/>
        <v>0</v>
      </c>
      <c r="M26" s="24">
        <f t="shared" si="3"/>
        <v>0</v>
      </c>
      <c r="N26" s="24">
        <f t="shared" si="4"/>
        <v>0</v>
      </c>
      <c r="O26" s="24">
        <f t="shared" si="5"/>
        <v>0</v>
      </c>
      <c r="P26" s="24">
        <f t="shared" si="6"/>
        <v>0</v>
      </c>
      <c r="T26" s="145">
        <f t="shared" si="7"/>
        <v>11</v>
      </c>
      <c r="U26" s="145"/>
      <c r="V26" s="157" t="str">
        <f t="shared" si="8"/>
        <v xml:space="preserve">19” Kabeļu organizators, 1U, horizontāls. </v>
      </c>
      <c r="W26" s="145" t="str">
        <f t="shared" si="8"/>
        <v>gb.</v>
      </c>
      <c r="X26" s="165">
        <f t="shared" si="8"/>
        <v>1</v>
      </c>
    </row>
    <row r="27" spans="1:24" ht="25.5">
      <c r="A27" s="164">
        <v>12</v>
      </c>
      <c r="B27" s="165"/>
      <c r="C27" s="153" t="s">
        <v>717</v>
      </c>
      <c r="D27" s="111" t="s">
        <v>61</v>
      </c>
      <c r="E27" s="158">
        <v>1</v>
      </c>
      <c r="F27" s="23"/>
      <c r="G27" s="23"/>
      <c r="H27" s="23">
        <f t="shared" si="0"/>
        <v>0</v>
      </c>
      <c r="I27" s="23"/>
      <c r="J27" s="23"/>
      <c r="K27" s="24">
        <f t="shared" si="1"/>
        <v>0</v>
      </c>
      <c r="L27" s="24">
        <f t="shared" si="2"/>
        <v>0</v>
      </c>
      <c r="M27" s="24">
        <f t="shared" si="3"/>
        <v>0</v>
      </c>
      <c r="N27" s="24">
        <f t="shared" si="4"/>
        <v>0</v>
      </c>
      <c r="O27" s="24">
        <f t="shared" si="5"/>
        <v>0</v>
      </c>
      <c r="P27" s="24">
        <f t="shared" si="6"/>
        <v>0</v>
      </c>
      <c r="T27" s="145">
        <f t="shared" si="7"/>
        <v>12</v>
      </c>
      <c r="U27" s="145"/>
      <c r="V27" s="157" t="str">
        <f t="shared" si="8"/>
        <v>19" skapja komutācijas panelis 24portu CAT6 UTP, 1u</v>
      </c>
      <c r="W27" s="145" t="str">
        <f t="shared" si="8"/>
        <v>gb.</v>
      </c>
      <c r="X27" s="165">
        <f t="shared" si="8"/>
        <v>1</v>
      </c>
    </row>
    <row r="28" spans="1:24" ht="25.5">
      <c r="A28" s="164">
        <v>13</v>
      </c>
      <c r="B28" s="165"/>
      <c r="C28" s="152" t="s">
        <v>718</v>
      </c>
      <c r="D28" s="111" t="s">
        <v>61</v>
      </c>
      <c r="E28" s="158">
        <v>1</v>
      </c>
      <c r="F28" s="23"/>
      <c r="G28" s="23"/>
      <c r="H28" s="23">
        <f t="shared" si="0"/>
        <v>0</v>
      </c>
      <c r="I28" s="23"/>
      <c r="J28" s="23"/>
      <c r="K28" s="24">
        <f t="shared" si="1"/>
        <v>0</v>
      </c>
      <c r="L28" s="24">
        <f t="shared" si="2"/>
        <v>0</v>
      </c>
      <c r="M28" s="24">
        <f t="shared" si="3"/>
        <v>0</v>
      </c>
      <c r="N28" s="24">
        <f t="shared" si="4"/>
        <v>0</v>
      </c>
      <c r="O28" s="24">
        <f t="shared" si="5"/>
        <v>0</v>
      </c>
      <c r="P28" s="24">
        <f t="shared" si="6"/>
        <v>0</v>
      </c>
      <c r="T28" s="145">
        <f t="shared" si="7"/>
        <v>13</v>
      </c>
      <c r="U28" s="145"/>
      <c r="V28" s="157" t="str">
        <f t="shared" si="8"/>
        <v>24 PoE portu komutators Hikvision  DS-3E1326P-E vai analogs</v>
      </c>
      <c r="W28" s="145" t="str">
        <f t="shared" si="8"/>
        <v>gb.</v>
      </c>
      <c r="X28" s="165">
        <f t="shared" si="8"/>
        <v>1</v>
      </c>
    </row>
    <row r="29" spans="1:24" ht="38.25">
      <c r="A29" s="164">
        <v>14</v>
      </c>
      <c r="B29" s="165"/>
      <c r="C29" s="153" t="s">
        <v>1201</v>
      </c>
      <c r="D29" s="111" t="s">
        <v>64</v>
      </c>
      <c r="E29" s="158">
        <v>1</v>
      </c>
      <c r="F29" s="23"/>
      <c r="G29" s="23"/>
      <c r="H29" s="23">
        <f t="shared" si="0"/>
        <v>0</v>
      </c>
      <c r="I29" s="23"/>
      <c r="J29" s="23"/>
      <c r="K29" s="24">
        <f t="shared" si="1"/>
        <v>0</v>
      </c>
      <c r="L29" s="24">
        <f t="shared" si="2"/>
        <v>0</v>
      </c>
      <c r="M29" s="24">
        <f t="shared" si="3"/>
        <v>0</v>
      </c>
      <c r="N29" s="24">
        <f t="shared" si="4"/>
        <v>0</v>
      </c>
      <c r="O29" s="24">
        <f t="shared" si="5"/>
        <v>0</v>
      </c>
      <c r="P29" s="24">
        <f t="shared" si="6"/>
        <v>0</v>
      </c>
      <c r="T29" s="145">
        <f t="shared" si="7"/>
        <v>14</v>
      </c>
      <c r="U29" s="145"/>
      <c r="V29" s="157" t="str">
        <f t="shared" si="8"/>
        <v xml:space="preserve">Tīklu ierakstīšanas iekarta (NVR) 16 kanālu NVR HikVision videoreģistrators DS-7616NI-I2+2x3TB HDD in RAID1 </v>
      </c>
      <c r="W29" s="145" t="str">
        <f t="shared" si="8"/>
        <v>kpl.</v>
      </c>
      <c r="X29" s="165">
        <f t="shared" si="8"/>
        <v>1</v>
      </c>
    </row>
    <row r="30" spans="1:24" ht="25.5">
      <c r="A30" s="164">
        <v>15</v>
      </c>
      <c r="B30" s="165"/>
      <c r="C30" s="152" t="s">
        <v>719</v>
      </c>
      <c r="D30" s="111" t="s">
        <v>61</v>
      </c>
      <c r="E30" s="158">
        <v>11</v>
      </c>
      <c r="F30" s="23"/>
      <c r="G30" s="23"/>
      <c r="H30" s="23">
        <f t="shared" si="0"/>
        <v>0</v>
      </c>
      <c r="I30" s="23"/>
      <c r="J30" s="23"/>
      <c r="K30" s="24">
        <f t="shared" si="1"/>
        <v>0</v>
      </c>
      <c r="L30" s="24">
        <f t="shared" si="2"/>
        <v>0</v>
      </c>
      <c r="M30" s="24">
        <f t="shared" si="3"/>
        <v>0</v>
      </c>
      <c r="N30" s="24">
        <f t="shared" si="4"/>
        <v>0</v>
      </c>
      <c r="O30" s="24">
        <f t="shared" si="5"/>
        <v>0</v>
      </c>
      <c r="P30" s="24">
        <f t="shared" si="6"/>
        <v>0</v>
      </c>
      <c r="T30" s="145">
        <f t="shared" si="7"/>
        <v>15</v>
      </c>
      <c r="U30" s="145"/>
      <c r="V30" s="157" t="str">
        <f t="shared" si="8"/>
        <v>IP Videokamera IP67 DS-2CD2683G0-IZS - 8MPIX, IP CAMERA, 2.8-12MM vai analogs</v>
      </c>
      <c r="W30" s="145" t="str">
        <f t="shared" si="8"/>
        <v>gb.</v>
      </c>
      <c r="X30" s="165">
        <f t="shared" si="8"/>
        <v>11</v>
      </c>
    </row>
    <row r="31" spans="1:24" ht="25.5">
      <c r="A31" s="164">
        <v>16</v>
      </c>
      <c r="B31" s="165"/>
      <c r="C31" s="152" t="s">
        <v>720</v>
      </c>
      <c r="D31" s="111" t="s">
        <v>61</v>
      </c>
      <c r="E31" s="158">
        <v>4</v>
      </c>
      <c r="F31" s="23"/>
      <c r="G31" s="23"/>
      <c r="H31" s="23">
        <f t="shared" si="0"/>
        <v>0</v>
      </c>
      <c r="I31" s="23"/>
      <c r="J31" s="23"/>
      <c r="K31" s="24">
        <f t="shared" si="1"/>
        <v>0</v>
      </c>
      <c r="L31" s="24">
        <f t="shared" si="2"/>
        <v>0</v>
      </c>
      <c r="M31" s="24">
        <f t="shared" si="3"/>
        <v>0</v>
      </c>
      <c r="N31" s="24">
        <f t="shared" si="4"/>
        <v>0</v>
      </c>
      <c r="O31" s="24">
        <f t="shared" si="5"/>
        <v>0</v>
      </c>
      <c r="P31" s="24">
        <f t="shared" si="6"/>
        <v>0</v>
      </c>
      <c r="T31" s="145">
        <f t="shared" si="7"/>
        <v>16</v>
      </c>
      <c r="U31" s="145"/>
      <c r="V31" s="157" t="str">
        <f t="shared" si="8"/>
        <v>Videonoverošanas elementu stiprinājumi stābiem DS-1275ZJ-S-SUS</v>
      </c>
      <c r="W31" s="145" t="str">
        <f t="shared" si="8"/>
        <v>gb.</v>
      </c>
      <c r="X31" s="165">
        <f t="shared" si="8"/>
        <v>4</v>
      </c>
    </row>
    <row r="32" spans="1:24">
      <c r="A32" s="164">
        <v>17</v>
      </c>
      <c r="B32" s="165"/>
      <c r="C32" s="152" t="s">
        <v>721</v>
      </c>
      <c r="D32" s="111" t="s">
        <v>61</v>
      </c>
      <c r="E32" s="158">
        <v>80</v>
      </c>
      <c r="F32" s="23"/>
      <c r="G32" s="23"/>
      <c r="H32" s="23">
        <f t="shared" si="0"/>
        <v>0</v>
      </c>
      <c r="I32" s="23"/>
      <c r="J32" s="23"/>
      <c r="K32" s="24">
        <f t="shared" si="1"/>
        <v>0</v>
      </c>
      <c r="L32" s="24">
        <f t="shared" si="2"/>
        <v>0</v>
      </c>
      <c r="M32" s="24">
        <f t="shared" si="3"/>
        <v>0</v>
      </c>
      <c r="N32" s="24">
        <f t="shared" si="4"/>
        <v>0</v>
      </c>
      <c r="O32" s="24">
        <f t="shared" si="5"/>
        <v>0</v>
      </c>
      <c r="P32" s="24">
        <f t="shared" si="6"/>
        <v>0</v>
      </c>
      <c r="T32" s="145">
        <f t="shared" si="7"/>
        <v>17</v>
      </c>
      <c r="U32" s="145"/>
      <c r="V32" s="157" t="str">
        <f t="shared" ref="V32:X45" si="9">C32</f>
        <v>RJ45-RJ45 Cat6e patchkabelis 1m</v>
      </c>
      <c r="W32" s="145" t="str">
        <f t="shared" si="9"/>
        <v>gb.</v>
      </c>
      <c r="X32" s="165">
        <f t="shared" si="9"/>
        <v>80</v>
      </c>
    </row>
    <row r="33" spans="1:236">
      <c r="A33" s="164">
        <v>18</v>
      </c>
      <c r="B33" s="165"/>
      <c r="C33" s="153" t="s">
        <v>722</v>
      </c>
      <c r="D33" s="111" t="s">
        <v>56</v>
      </c>
      <c r="E33" s="158">
        <v>1000</v>
      </c>
      <c r="F33" s="23"/>
      <c r="G33" s="23"/>
      <c r="H33" s="23">
        <f t="shared" si="0"/>
        <v>0</v>
      </c>
      <c r="I33" s="23"/>
      <c r="J33" s="23"/>
      <c r="K33" s="24">
        <f t="shared" si="1"/>
        <v>0</v>
      </c>
      <c r="L33" s="24">
        <f t="shared" si="2"/>
        <v>0</v>
      </c>
      <c r="M33" s="24">
        <f t="shared" si="3"/>
        <v>0</v>
      </c>
      <c r="N33" s="24">
        <f t="shared" si="4"/>
        <v>0</v>
      </c>
      <c r="O33" s="24">
        <f t="shared" si="5"/>
        <v>0</v>
      </c>
      <c r="P33" s="24">
        <f t="shared" si="6"/>
        <v>0</v>
      </c>
      <c r="T33" s="145">
        <f t="shared" si="7"/>
        <v>18</v>
      </c>
      <c r="U33" s="145"/>
      <c r="V33" s="157" t="str">
        <f t="shared" si="9"/>
        <v>Kabelis UTP 4x2x0,5 Cat 6e</v>
      </c>
      <c r="W33" s="145" t="str">
        <f t="shared" si="9"/>
        <v>m</v>
      </c>
      <c r="X33" s="165">
        <f t="shared" si="9"/>
        <v>1000</v>
      </c>
    </row>
    <row r="34" spans="1:236">
      <c r="A34" s="164">
        <v>19</v>
      </c>
      <c r="B34" s="165"/>
      <c r="C34" s="152" t="s">
        <v>723</v>
      </c>
      <c r="D34" s="111" t="s">
        <v>56</v>
      </c>
      <c r="E34" s="158">
        <v>2000</v>
      </c>
      <c r="F34" s="23"/>
      <c r="G34" s="23"/>
      <c r="H34" s="23">
        <f t="shared" si="0"/>
        <v>0</v>
      </c>
      <c r="I34" s="23"/>
      <c r="J34" s="23"/>
      <c r="K34" s="24">
        <f t="shared" si="1"/>
        <v>0</v>
      </c>
      <c r="L34" s="24">
        <f t="shared" si="2"/>
        <v>0</v>
      </c>
      <c r="M34" s="24">
        <f t="shared" si="3"/>
        <v>0</v>
      </c>
      <c r="N34" s="24">
        <f t="shared" si="4"/>
        <v>0</v>
      </c>
      <c r="O34" s="24">
        <f t="shared" si="5"/>
        <v>0</v>
      </c>
      <c r="P34" s="24">
        <f t="shared" si="6"/>
        <v>0</v>
      </c>
      <c r="T34" s="145">
        <f t="shared" si="7"/>
        <v>19</v>
      </c>
      <c r="U34" s="145"/>
      <c r="V34" s="157" t="str">
        <f t="shared" si="9"/>
        <v>Kabelis ārejais UTP 4x2x0,5 Cat 6</v>
      </c>
      <c r="W34" s="145" t="str">
        <f t="shared" si="9"/>
        <v>m</v>
      </c>
      <c r="X34" s="165">
        <f t="shared" si="9"/>
        <v>2000</v>
      </c>
    </row>
    <row r="35" spans="1:236" ht="51">
      <c r="A35" s="164">
        <v>20</v>
      </c>
      <c r="B35" s="165"/>
      <c r="C35" s="152" t="s">
        <v>560</v>
      </c>
      <c r="D35" s="111" t="s">
        <v>56</v>
      </c>
      <c r="E35" s="158">
        <v>2000</v>
      </c>
      <c r="F35" s="23"/>
      <c r="G35" s="23"/>
      <c r="H35" s="23">
        <f t="shared" si="0"/>
        <v>0</v>
      </c>
      <c r="I35" s="23"/>
      <c r="J35" s="23"/>
      <c r="K35" s="24">
        <f t="shared" si="1"/>
        <v>0</v>
      </c>
      <c r="L35" s="24">
        <f t="shared" si="2"/>
        <v>0</v>
      </c>
      <c r="M35" s="24">
        <f t="shared" si="3"/>
        <v>0</v>
      </c>
      <c r="N35" s="24">
        <f t="shared" si="4"/>
        <v>0</v>
      </c>
      <c r="O35" s="24">
        <f t="shared" si="5"/>
        <v>0</v>
      </c>
      <c r="P35" s="24">
        <f t="shared" si="6"/>
        <v>0</v>
      </c>
      <c r="T35" s="145">
        <f t="shared" si="7"/>
        <v>20</v>
      </c>
      <c r="U35" s="145"/>
      <c r="V35" s="157" t="str">
        <f t="shared" si="9"/>
        <v xml:space="preserve">PVC gofrētās / gludās caurules D16 - 40 (dažādi izmēri, precizēt montāžas gaitā), komplektā ar stiprinājumiem, pagriezieniem, savienojumiem. </v>
      </c>
      <c r="W35" s="145" t="str">
        <f t="shared" si="9"/>
        <v>m</v>
      </c>
      <c r="X35" s="165">
        <f t="shared" si="9"/>
        <v>2000</v>
      </c>
    </row>
    <row r="36" spans="1:236" ht="38.25">
      <c r="A36" s="164">
        <v>21</v>
      </c>
      <c r="B36" s="165"/>
      <c r="C36" s="153" t="s">
        <v>724</v>
      </c>
      <c r="D36" s="111" t="s">
        <v>56</v>
      </c>
      <c r="E36" s="158">
        <v>40</v>
      </c>
      <c r="F36" s="23"/>
      <c r="G36" s="23"/>
      <c r="H36" s="23">
        <f t="shared" si="0"/>
        <v>0</v>
      </c>
      <c r="I36" s="23"/>
      <c r="J36" s="23"/>
      <c r="K36" s="24">
        <f t="shared" si="1"/>
        <v>0</v>
      </c>
      <c r="L36" s="24">
        <f t="shared" si="2"/>
        <v>0</v>
      </c>
      <c r="M36" s="24">
        <f t="shared" si="3"/>
        <v>0</v>
      </c>
      <c r="N36" s="24">
        <f t="shared" si="4"/>
        <v>0</v>
      </c>
      <c r="O36" s="24">
        <f t="shared" si="5"/>
        <v>0</v>
      </c>
      <c r="P36" s="24">
        <f t="shared" si="6"/>
        <v>0</v>
      </c>
      <c r="T36" s="145">
        <f t="shared" si="7"/>
        <v>21</v>
      </c>
      <c r="U36" s="145"/>
      <c r="V36" s="157" t="str">
        <f t="shared" si="9"/>
        <v>Perforēts plaukts. Click. (WxH) 200x60mm. 1.0mm. L-3m. KFJ200H60/3. E-90 (Cenā iekļaut stiprinājumus)</v>
      </c>
      <c r="W36" s="145" t="str">
        <f t="shared" si="9"/>
        <v>m</v>
      </c>
      <c r="X36" s="165">
        <f t="shared" si="9"/>
        <v>40</v>
      </c>
    </row>
    <row r="37" spans="1:236" ht="25.5">
      <c r="A37" s="164">
        <v>22</v>
      </c>
      <c r="B37" s="165"/>
      <c r="C37" s="153" t="s">
        <v>725</v>
      </c>
      <c r="D37" s="111" t="s">
        <v>64</v>
      </c>
      <c r="E37" s="158">
        <v>1</v>
      </c>
      <c r="F37" s="23"/>
      <c r="G37" s="23"/>
      <c r="H37" s="23">
        <f t="shared" si="0"/>
        <v>0</v>
      </c>
      <c r="I37" s="23"/>
      <c r="J37" s="23"/>
      <c r="K37" s="24">
        <f t="shared" si="1"/>
        <v>0</v>
      </c>
      <c r="L37" s="24">
        <f t="shared" si="2"/>
        <v>0</v>
      </c>
      <c r="M37" s="24">
        <f t="shared" si="3"/>
        <v>0</v>
      </c>
      <c r="N37" s="24">
        <f t="shared" si="4"/>
        <v>0</v>
      </c>
      <c r="O37" s="24">
        <f t="shared" si="5"/>
        <v>0</v>
      </c>
      <c r="P37" s="24">
        <f t="shared" si="6"/>
        <v>0</v>
      </c>
      <c r="T37" s="145">
        <f t="shared" si="7"/>
        <v>22</v>
      </c>
      <c r="U37" s="145"/>
      <c r="V37" s="157" t="str">
        <f t="shared" si="9"/>
        <v>Atbalsta kronšteins. (LxH) 215x115mm. WWSS200. Iepakojumā 20 gb.</v>
      </c>
      <c r="W37" s="145" t="str">
        <f t="shared" si="9"/>
        <v>kpl.</v>
      </c>
      <c r="X37" s="165">
        <f t="shared" si="9"/>
        <v>1</v>
      </c>
    </row>
    <row r="38" spans="1:236" ht="25.5">
      <c r="A38" s="164">
        <v>23</v>
      </c>
      <c r="B38" s="165"/>
      <c r="C38" s="153" t="s">
        <v>651</v>
      </c>
      <c r="D38" s="111" t="s">
        <v>64</v>
      </c>
      <c r="E38" s="158">
        <v>1</v>
      </c>
      <c r="F38" s="23"/>
      <c r="G38" s="23"/>
      <c r="H38" s="23">
        <f t="shared" si="0"/>
        <v>0</v>
      </c>
      <c r="I38" s="23"/>
      <c r="J38" s="23"/>
      <c r="K38" s="24">
        <f t="shared" si="1"/>
        <v>0</v>
      </c>
      <c r="L38" s="24">
        <f t="shared" si="2"/>
        <v>0</v>
      </c>
      <c r="M38" s="24">
        <f t="shared" si="3"/>
        <v>0</v>
      </c>
      <c r="N38" s="24">
        <f t="shared" si="4"/>
        <v>0</v>
      </c>
      <c r="O38" s="24">
        <f t="shared" si="5"/>
        <v>0</v>
      </c>
      <c r="P38" s="24">
        <f t="shared" si="6"/>
        <v>0</v>
      </c>
      <c r="T38" s="145">
        <f t="shared" si="7"/>
        <v>23</v>
      </c>
      <c r="U38" s="145"/>
      <c r="V38" s="157" t="str">
        <f t="shared" si="9"/>
        <v>Griestu kronšteins WPCW/WPCO200. L-215mm. E-90. Iepakojumā 20 gb.</v>
      </c>
      <c r="W38" s="145" t="str">
        <f t="shared" si="9"/>
        <v>kpl.</v>
      </c>
      <c r="X38" s="165">
        <f t="shared" si="9"/>
        <v>1</v>
      </c>
    </row>
    <row r="39" spans="1:236">
      <c r="A39" s="164">
        <v>24</v>
      </c>
      <c r="B39" s="165"/>
      <c r="C39" s="152" t="s">
        <v>726</v>
      </c>
      <c r="D39" s="111" t="s">
        <v>61</v>
      </c>
      <c r="E39" s="158">
        <v>2</v>
      </c>
      <c r="F39" s="23"/>
      <c r="G39" s="23"/>
      <c r="H39" s="23">
        <f t="shared" si="0"/>
        <v>0</v>
      </c>
      <c r="I39" s="23"/>
      <c r="J39" s="23"/>
      <c r="K39" s="24">
        <f t="shared" si="1"/>
        <v>0</v>
      </c>
      <c r="L39" s="24">
        <f t="shared" si="2"/>
        <v>0</v>
      </c>
      <c r="M39" s="24">
        <f t="shared" si="3"/>
        <v>0</v>
      </c>
      <c r="N39" s="24">
        <f t="shared" si="4"/>
        <v>0</v>
      </c>
      <c r="O39" s="24">
        <f t="shared" si="5"/>
        <v>0</v>
      </c>
      <c r="P39" s="24">
        <f t="shared" si="6"/>
        <v>0</v>
      </c>
      <c r="T39" s="145">
        <f t="shared" si="7"/>
        <v>24</v>
      </c>
      <c r="U39" s="145"/>
      <c r="V39" s="157" t="str">
        <f t="shared" si="9"/>
        <v>Datu rozete RJ45 CAT6 1-vietīga v/a</v>
      </c>
      <c r="W39" s="145" t="str">
        <f t="shared" si="9"/>
        <v>gb.</v>
      </c>
      <c r="X39" s="165">
        <f t="shared" si="9"/>
        <v>2</v>
      </c>
    </row>
    <row r="40" spans="1:236">
      <c r="A40" s="164">
        <v>25</v>
      </c>
      <c r="B40" s="165"/>
      <c r="C40" s="152" t="s">
        <v>727</v>
      </c>
      <c r="D40" s="111" t="s">
        <v>61</v>
      </c>
      <c r="E40" s="158">
        <v>6</v>
      </c>
      <c r="F40" s="23"/>
      <c r="G40" s="23"/>
      <c r="H40" s="23">
        <f t="shared" si="0"/>
        <v>0</v>
      </c>
      <c r="I40" s="23"/>
      <c r="J40" s="23"/>
      <c r="K40" s="24">
        <f t="shared" si="1"/>
        <v>0</v>
      </c>
      <c r="L40" s="24">
        <f t="shared" si="2"/>
        <v>0</v>
      </c>
      <c r="M40" s="24">
        <f t="shared" si="3"/>
        <v>0</v>
      </c>
      <c r="N40" s="24">
        <f t="shared" si="4"/>
        <v>0</v>
      </c>
      <c r="O40" s="24">
        <f t="shared" si="5"/>
        <v>0</v>
      </c>
      <c r="P40" s="24">
        <f t="shared" si="6"/>
        <v>0</v>
      </c>
      <c r="T40" s="145">
        <f t="shared" si="7"/>
        <v>25</v>
      </c>
      <c r="U40" s="145"/>
      <c r="V40" s="157" t="str">
        <f t="shared" si="9"/>
        <v>Datu rozete RJ45 CAT6 2-vietīga v/a</v>
      </c>
      <c r="W40" s="145" t="str">
        <f t="shared" si="9"/>
        <v>gb.</v>
      </c>
      <c r="X40" s="165">
        <f t="shared" si="9"/>
        <v>6</v>
      </c>
    </row>
    <row r="41" spans="1:236">
      <c r="A41" s="164">
        <v>26</v>
      </c>
      <c r="B41" s="165"/>
      <c r="C41" s="153" t="s">
        <v>728</v>
      </c>
      <c r="D41" s="111" t="s">
        <v>61</v>
      </c>
      <c r="E41" s="158">
        <v>9</v>
      </c>
      <c r="F41" s="23"/>
      <c r="G41" s="23"/>
      <c r="H41" s="23">
        <f t="shared" si="0"/>
        <v>0</v>
      </c>
      <c r="I41" s="23"/>
      <c r="J41" s="23"/>
      <c r="K41" s="24">
        <f t="shared" si="1"/>
        <v>0</v>
      </c>
      <c r="L41" s="24">
        <f t="shared" si="2"/>
        <v>0</v>
      </c>
      <c r="M41" s="24">
        <f t="shared" si="3"/>
        <v>0</v>
      </c>
      <c r="N41" s="24">
        <f t="shared" si="4"/>
        <v>0</v>
      </c>
      <c r="O41" s="24">
        <f t="shared" si="5"/>
        <v>0</v>
      </c>
      <c r="P41" s="24">
        <f t="shared" si="6"/>
        <v>0</v>
      </c>
      <c r="T41" s="145">
        <f t="shared" si="7"/>
        <v>26</v>
      </c>
      <c r="U41" s="145"/>
      <c r="V41" s="157" t="str">
        <f t="shared" si="9"/>
        <v>Datu rozete RJ45 CAT6 2-vietīga z/a</v>
      </c>
      <c r="W41" s="145" t="str">
        <f t="shared" si="9"/>
        <v>gb.</v>
      </c>
      <c r="X41" s="165">
        <f t="shared" si="9"/>
        <v>9</v>
      </c>
    </row>
    <row r="42" spans="1:236">
      <c r="A42" s="164">
        <v>27</v>
      </c>
      <c r="B42" s="165"/>
      <c r="C42" s="153" t="s">
        <v>729</v>
      </c>
      <c r="D42" s="111" t="s">
        <v>61</v>
      </c>
      <c r="E42" s="158">
        <v>4</v>
      </c>
      <c r="F42" s="23"/>
      <c r="G42" s="23"/>
      <c r="H42" s="23">
        <f t="shared" si="0"/>
        <v>0</v>
      </c>
      <c r="I42" s="23"/>
      <c r="J42" s="23"/>
      <c r="K42" s="24">
        <f t="shared" si="1"/>
        <v>0</v>
      </c>
      <c r="L42" s="24">
        <f t="shared" si="2"/>
        <v>0</v>
      </c>
      <c r="M42" s="24">
        <f t="shared" si="3"/>
        <v>0</v>
      </c>
      <c r="N42" s="24">
        <f t="shared" si="4"/>
        <v>0</v>
      </c>
      <c r="O42" s="24">
        <f t="shared" si="5"/>
        <v>0</v>
      </c>
      <c r="P42" s="24">
        <f t="shared" si="6"/>
        <v>0</v>
      </c>
      <c r="T42" s="145">
        <f t="shared" si="7"/>
        <v>27</v>
      </c>
      <c r="U42" s="145"/>
      <c r="V42" s="157" t="str">
        <f t="shared" si="9"/>
        <v>Datu rozete RJ45 CAT6 2-vietīga Grīdas kārbā</v>
      </c>
      <c r="W42" s="145" t="str">
        <f t="shared" si="9"/>
        <v>gb.</v>
      </c>
      <c r="X42" s="165">
        <f t="shared" si="9"/>
        <v>4</v>
      </c>
    </row>
    <row r="43" spans="1:236" ht="25.5">
      <c r="A43" s="164">
        <v>28</v>
      </c>
      <c r="B43" s="165"/>
      <c r="C43" s="152" t="s">
        <v>730</v>
      </c>
      <c r="D43" s="111" t="s">
        <v>61</v>
      </c>
      <c r="E43" s="158">
        <v>10</v>
      </c>
      <c r="F43" s="23"/>
      <c r="G43" s="23"/>
      <c r="H43" s="23">
        <f t="shared" si="0"/>
        <v>0</v>
      </c>
      <c r="I43" s="23"/>
      <c r="J43" s="23"/>
      <c r="K43" s="24">
        <f t="shared" si="1"/>
        <v>0</v>
      </c>
      <c r="L43" s="24">
        <f t="shared" si="2"/>
        <v>0</v>
      </c>
      <c r="M43" s="24">
        <f t="shared" si="3"/>
        <v>0</v>
      </c>
      <c r="N43" s="24">
        <f t="shared" si="4"/>
        <v>0</v>
      </c>
      <c r="O43" s="24">
        <f t="shared" si="5"/>
        <v>0</v>
      </c>
      <c r="P43" s="24">
        <f t="shared" si="6"/>
        <v>0</v>
      </c>
      <c r="T43" s="145">
        <f t="shared" si="7"/>
        <v>28</v>
      </c>
      <c r="U43" s="145"/>
      <c r="V43" s="157" t="str">
        <f t="shared" si="9"/>
        <v>Dažādu izmēru caurumu urbšana, cauri stāvu pārsegumiem, no 1 st. uz 2.st.</v>
      </c>
      <c r="W43" s="145" t="str">
        <f t="shared" si="9"/>
        <v>gb.</v>
      </c>
      <c r="X43" s="165">
        <f t="shared" si="9"/>
        <v>10</v>
      </c>
    </row>
    <row r="44" spans="1:236">
      <c r="A44" s="164">
        <v>29</v>
      </c>
      <c r="B44" s="165"/>
      <c r="C44" s="152" t="s">
        <v>731</v>
      </c>
      <c r="D44" s="111" t="s">
        <v>64</v>
      </c>
      <c r="E44" s="158">
        <v>1</v>
      </c>
      <c r="F44" s="23"/>
      <c r="G44" s="23"/>
      <c r="H44" s="23">
        <f t="shared" si="0"/>
        <v>0</v>
      </c>
      <c r="I44" s="23"/>
      <c r="J44" s="23"/>
      <c r="K44" s="24">
        <f t="shared" si="1"/>
        <v>0</v>
      </c>
      <c r="L44" s="24">
        <f t="shared" si="2"/>
        <v>0</v>
      </c>
      <c r="M44" s="24">
        <f t="shared" si="3"/>
        <v>0</v>
      </c>
      <c r="N44" s="24">
        <f t="shared" si="4"/>
        <v>0</v>
      </c>
      <c r="O44" s="24">
        <f t="shared" si="5"/>
        <v>0</v>
      </c>
      <c r="P44" s="24">
        <f t="shared" si="6"/>
        <v>0</v>
      </c>
      <c r="T44" s="145">
        <f t="shared" si="7"/>
        <v>29</v>
      </c>
      <c r="U44" s="145"/>
      <c r="V44" s="157" t="str">
        <f t="shared" si="9"/>
        <v>Data tīkla sistēmas programmēšanas darbi</v>
      </c>
      <c r="W44" s="145" t="str">
        <f t="shared" si="9"/>
        <v>kpl.</v>
      </c>
      <c r="X44" s="165">
        <f t="shared" si="9"/>
        <v>1</v>
      </c>
    </row>
    <row r="45" spans="1:236" ht="26.25" thickBot="1">
      <c r="A45" s="164">
        <v>30</v>
      </c>
      <c r="B45" s="165"/>
      <c r="C45" s="153" t="s">
        <v>732</v>
      </c>
      <c r="D45" s="111" t="s">
        <v>64</v>
      </c>
      <c r="E45" s="158">
        <v>1</v>
      </c>
      <c r="F45" s="23"/>
      <c r="G45" s="23"/>
      <c r="H45" s="23">
        <f t="shared" si="0"/>
        <v>0</v>
      </c>
      <c r="I45" s="23"/>
      <c r="J45" s="23"/>
      <c r="K45" s="24">
        <f t="shared" si="1"/>
        <v>0</v>
      </c>
      <c r="L45" s="24">
        <f t="shared" si="2"/>
        <v>0</v>
      </c>
      <c r="M45" s="24">
        <f t="shared" si="3"/>
        <v>0</v>
      </c>
      <c r="N45" s="24">
        <f t="shared" si="4"/>
        <v>0</v>
      </c>
      <c r="O45" s="24">
        <f t="shared" si="5"/>
        <v>0</v>
      </c>
      <c r="P45" s="24">
        <f t="shared" si="6"/>
        <v>0</v>
      </c>
      <c r="T45" s="145">
        <f t="shared" si="7"/>
        <v>30</v>
      </c>
      <c r="U45" s="145"/>
      <c r="V45" s="157" t="str">
        <f t="shared" si="9"/>
        <v>Videonoverošanas sistēmas programmēšanas darbi</v>
      </c>
      <c r="W45" s="145" t="str">
        <f t="shared" si="9"/>
        <v>kpl.</v>
      </c>
      <c r="X45" s="165">
        <f t="shared" si="9"/>
        <v>1</v>
      </c>
    </row>
    <row r="46" spans="1:236" ht="30" customHeight="1" thickBot="1">
      <c r="A46" s="256" t="s">
        <v>52</v>
      </c>
      <c r="B46" s="257"/>
      <c r="C46" s="257"/>
      <c r="D46" s="257"/>
      <c r="E46" s="257"/>
      <c r="F46" s="257"/>
      <c r="G46" s="257"/>
      <c r="H46" s="257"/>
      <c r="I46" s="257"/>
      <c r="J46" s="257"/>
      <c r="K46" s="257"/>
      <c r="L46" s="60">
        <f>SUM(L16:L45)</f>
        <v>0</v>
      </c>
      <c r="M46" s="60">
        <f>SUM(M16:M45)</f>
        <v>0</v>
      </c>
      <c r="N46" s="60">
        <f>SUM(N16:N45)</f>
        <v>0</v>
      </c>
      <c r="O46" s="60">
        <f>SUM(O16:O45)</f>
        <v>0</v>
      </c>
      <c r="P46" s="60">
        <f>SUM(P16:P45)</f>
        <v>0</v>
      </c>
      <c r="Q46" s="10"/>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row>
    <row r="47" spans="1:236" ht="12.75" customHeight="1">
      <c r="A47" s="58"/>
      <c r="B47" s="58"/>
      <c r="C47" s="58"/>
      <c r="D47" s="58"/>
      <c r="E47" s="58"/>
      <c r="F47" s="58"/>
      <c r="G47" s="58"/>
      <c r="H47" s="58"/>
      <c r="I47" s="58"/>
      <c r="J47" s="58"/>
      <c r="K47" s="58"/>
      <c r="L47" s="59"/>
      <c r="M47" s="59"/>
      <c r="N47" s="59"/>
      <c r="O47" s="59"/>
      <c r="P47" s="59"/>
      <c r="Q47" s="10"/>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row>
    <row r="48" spans="1:236" ht="22.5" customHeight="1">
      <c r="A48" s="146" t="s">
        <v>53</v>
      </c>
      <c r="B48" s="58"/>
      <c r="C48" s="58"/>
      <c r="D48" s="58"/>
      <c r="E48" s="58"/>
      <c r="F48" s="58"/>
      <c r="G48" s="58"/>
      <c r="H48" s="58"/>
      <c r="I48" s="58"/>
      <c r="J48" s="58"/>
      <c r="K48" s="58"/>
      <c r="L48" s="59"/>
      <c r="M48" s="59"/>
      <c r="N48" s="59"/>
      <c r="O48" s="59"/>
      <c r="P48" s="59"/>
      <c r="Q48" s="10"/>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row>
    <row r="49" spans="1:236">
      <c r="A49" s="3"/>
      <c r="B49" s="26"/>
      <c r="C49" s="27"/>
      <c r="D49" s="28"/>
      <c r="E49" s="25"/>
      <c r="F49" s="29"/>
      <c r="G49" s="30"/>
      <c r="H49" s="30"/>
      <c r="I49" s="30"/>
      <c r="J49" s="30"/>
      <c r="K49" s="31"/>
      <c r="L49" s="31"/>
      <c r="M49" s="31"/>
      <c r="N49" s="31"/>
      <c r="O49" s="32"/>
      <c r="P49" s="32"/>
      <c r="Q49" s="12"/>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row>
    <row r="50" spans="1:236">
      <c r="A50" s="26"/>
      <c r="B50" s="26"/>
      <c r="C50" s="27"/>
      <c r="D50" s="28"/>
      <c r="E50" s="25"/>
      <c r="F50" s="29"/>
      <c r="G50" s="30"/>
      <c r="H50" s="30"/>
      <c r="I50" s="30"/>
      <c r="J50" s="30"/>
      <c r="K50" s="31"/>
      <c r="L50" s="31"/>
      <c r="M50" s="31"/>
      <c r="N50" s="31"/>
      <c r="O50" s="32"/>
      <c r="P50" s="32"/>
      <c r="Q50" s="12"/>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row>
    <row r="51" spans="1:236" ht="13.5">
      <c r="B51" s="61"/>
      <c r="C51" s="71" t="s">
        <v>6</v>
      </c>
      <c r="D51" s="248">
        <f>KOPTĀME!B25</f>
        <v>0</v>
      </c>
      <c r="E51" s="248"/>
      <c r="F51" s="248"/>
      <c r="G51" s="248"/>
      <c r="H51" s="248"/>
      <c r="I51" s="248"/>
      <c r="J51" s="248"/>
      <c r="K51" s="248"/>
      <c r="L51" s="248"/>
      <c r="M51" s="248"/>
      <c r="N51" s="248"/>
      <c r="O51" s="248"/>
      <c r="P51" s="248"/>
    </row>
    <row r="52" spans="1:236" ht="10.5" customHeight="1">
      <c r="B52" s="61"/>
      <c r="C52" s="72"/>
      <c r="D52" s="204" t="s">
        <v>7</v>
      </c>
      <c r="E52" s="204"/>
      <c r="F52" s="204"/>
      <c r="G52" s="204"/>
      <c r="H52" s="204"/>
      <c r="I52" s="204"/>
      <c r="J52" s="204"/>
      <c r="K52" s="204"/>
      <c r="L52" s="204"/>
      <c r="M52" s="204"/>
      <c r="N52" s="204"/>
      <c r="O52" s="204"/>
      <c r="P52" s="204"/>
    </row>
    <row r="53" spans="1:236" s="6" customFormat="1" ht="10.5" customHeight="1">
      <c r="A53" s="4"/>
      <c r="B53" s="61"/>
      <c r="C53" s="72"/>
      <c r="D53" s="180"/>
      <c r="E53" s="180"/>
      <c r="F53" s="180"/>
      <c r="G53" s="180"/>
      <c r="H53" s="180"/>
      <c r="I53" s="180"/>
      <c r="J53" s="180"/>
      <c r="K53" s="180"/>
      <c r="L53" s="180"/>
      <c r="M53" s="180"/>
      <c r="N53" s="180"/>
      <c r="O53" s="180"/>
      <c r="P53" s="180"/>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row>
    <row r="54" spans="1:236" s="6" customFormat="1" ht="15">
      <c r="A54" s="4"/>
      <c r="B54" s="61"/>
      <c r="C54" s="100" t="s">
        <v>39</v>
      </c>
      <c r="D54" s="251">
        <f>KOPTĀME!B30</f>
        <v>0</v>
      </c>
      <c r="E54" s="251"/>
      <c r="F54" s="251"/>
      <c r="G54" s="147"/>
      <c r="H54" s="147"/>
      <c r="I54" s="147"/>
      <c r="J54" s="147"/>
      <c r="K54" s="147"/>
      <c r="L54" s="147"/>
      <c r="M54" s="148"/>
      <c r="N54" s="149"/>
      <c r="O54" s="2"/>
      <c r="P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row>
    <row r="55" spans="1:236" s="6" customFormat="1" ht="14.25">
      <c r="A55" s="4"/>
      <c r="B55" s="61"/>
      <c r="C55" s="76"/>
      <c r="D55" s="77"/>
      <c r="E55" s="76"/>
      <c r="F55" s="65"/>
      <c r="G55" s="150"/>
      <c r="H55" s="150"/>
      <c r="I55" s="150"/>
      <c r="J55" s="150"/>
      <c r="K55" s="150"/>
      <c r="L55" s="150"/>
      <c r="M55" s="150"/>
      <c r="N55" s="151"/>
      <c r="O55" s="2"/>
      <c r="P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row>
    <row r="56" spans="1:236" s="6" customFormat="1" ht="13.5">
      <c r="A56" s="4"/>
      <c r="B56" s="61"/>
      <c r="C56" s="71" t="s">
        <v>12</v>
      </c>
      <c r="D56" s="247">
        <f>'1_Kopsav.'!C42</f>
        <v>0</v>
      </c>
      <c r="E56" s="247"/>
      <c r="F56" s="247"/>
      <c r="G56" s="247"/>
      <c r="H56" s="247"/>
      <c r="I56" s="247"/>
      <c r="J56" s="247"/>
      <c r="K56" s="247"/>
      <c r="L56" s="247"/>
      <c r="M56" s="247"/>
      <c r="N56" s="247"/>
      <c r="O56" s="247"/>
      <c r="P56" s="247"/>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row>
    <row r="57" spans="1:236" s="6" customFormat="1">
      <c r="A57" s="4"/>
      <c r="B57" s="61"/>
      <c r="C57" s="72"/>
      <c r="D57" s="204" t="s">
        <v>7</v>
      </c>
      <c r="E57" s="204"/>
      <c r="F57" s="204"/>
      <c r="G57" s="204"/>
      <c r="H57" s="204"/>
      <c r="I57" s="204"/>
      <c r="J57" s="204"/>
      <c r="K57" s="204"/>
      <c r="L57" s="204"/>
      <c r="M57" s="204"/>
      <c r="N57" s="204"/>
      <c r="O57" s="204"/>
      <c r="P57" s="204"/>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row>
    <row r="58" spans="1:236" s="6" customFormat="1" ht="9" customHeight="1">
      <c r="A58" s="4"/>
      <c r="B58" s="4"/>
      <c r="C58" s="72"/>
      <c r="D58" s="205"/>
      <c r="E58" s="205"/>
      <c r="F58" s="205"/>
      <c r="G58" s="33"/>
      <c r="H58" s="33"/>
      <c r="I58" s="33"/>
      <c r="J58" s="33"/>
      <c r="K58" s="2"/>
      <c r="L58" s="3"/>
      <c r="M58" s="3"/>
      <c r="N58" s="3"/>
      <c r="O58" s="3"/>
      <c r="P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row>
    <row r="59" spans="1:236" s="6" customFormat="1" ht="13.5">
      <c r="A59" s="4"/>
      <c r="B59" s="4"/>
      <c r="C59" s="75" t="s">
        <v>8</v>
      </c>
      <c r="D59" s="101">
        <f>KOPTĀME!B28</f>
        <v>0</v>
      </c>
      <c r="E59" s="101"/>
      <c r="F59" s="72"/>
      <c r="G59" s="33"/>
      <c r="H59" s="33"/>
      <c r="K59" s="3"/>
      <c r="L59" s="3"/>
      <c r="M59" s="3"/>
      <c r="N59" s="3"/>
      <c r="O59" s="3"/>
      <c r="P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row>
  </sheetData>
  <sheetProtection algorithmName="SHA-512" hashValue="swHsxbc2O1NlFZWN/yixC2V0vSXbcRb2oiPUKoFG/jVTp14m3EhLetfl3d1zjftltGBEGvTAJuZ1hvsSvNM+nA==" saltValue="HKh5AepHw8m5wvMV4iBEGg==" spinCount="100000" sheet="1" formatCells="0" formatColumns="0" formatRows="0" insertColumns="0" insertRows="0" insertHyperlinks="0" deleteColumns="0" deleteRows="0" selectLockedCells="1" sort="0" autoFilter="0" pivotTables="0"/>
  <autoFilter ref="A15:IB46" xr:uid="{00000000-0009-0000-0000-00000A000000}"/>
  <mergeCells count="22">
    <mergeCell ref="D58:F58"/>
    <mergeCell ref="T14:T15"/>
    <mergeCell ref="U14:U15"/>
    <mergeCell ref="V14:V15"/>
    <mergeCell ref="W14:W15"/>
    <mergeCell ref="D51:P51"/>
    <mergeCell ref="D52:P52"/>
    <mergeCell ref="D54:F54"/>
    <mergeCell ref="D56:P56"/>
    <mergeCell ref="D57:P57"/>
    <mergeCell ref="X14:X15"/>
    <mergeCell ref="A46:K46"/>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2" fitToHeight="2" orientation="landscape" r:id="rId1"/>
  <headerFooter>
    <oddFooter>&amp;C&amp;"time,Italic"&amp;10&amp;P /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B210"/>
  <sheetViews>
    <sheetView view="pageBreakPreview" topLeftCell="B68" zoomScaleNormal="100" zoomScaleSheetLayoutView="100" workbookViewId="0">
      <selection activeCell="F87" sqref="F87"/>
    </sheetView>
  </sheetViews>
  <sheetFormatPr defaultRowHeight="12.75"/>
  <cols>
    <col min="1" max="1" width="6.28515625" style="4" customWidth="1"/>
    <col min="2" max="2" width="3.140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10</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733</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734</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P197</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78"/>
      <c r="B16" s="178"/>
      <c r="C16" s="174" t="s">
        <v>735</v>
      </c>
      <c r="D16" s="162"/>
      <c r="E16" s="162"/>
      <c r="F16" s="163"/>
      <c r="G16" s="163"/>
      <c r="H16" s="163"/>
      <c r="I16" s="163"/>
      <c r="J16" s="163"/>
      <c r="K16" s="163"/>
      <c r="L16" s="163"/>
      <c r="M16" s="163"/>
      <c r="N16" s="163"/>
      <c r="O16" s="163"/>
      <c r="P16" s="163"/>
      <c r="T16" s="145"/>
      <c r="U16" s="145"/>
      <c r="V16" s="157" t="str">
        <f t="shared" ref="V16:X31" si="0">C16</f>
        <v>Dzeramā ūdens ūdensvads Ū-1</v>
      </c>
      <c r="W16" s="145"/>
      <c r="X16" s="165"/>
    </row>
    <row r="17" spans="1:24" ht="63.75">
      <c r="A17" s="164">
        <v>1</v>
      </c>
      <c r="B17" s="165"/>
      <c r="C17" s="153" t="s">
        <v>736</v>
      </c>
      <c r="D17" s="111" t="s">
        <v>64</v>
      </c>
      <c r="E17" s="158">
        <v>1</v>
      </c>
      <c r="F17" s="23"/>
      <c r="G17" s="23"/>
      <c r="H17" s="23">
        <f t="shared" ref="H17:H57" si="1">ROUND(F17*G17,2)</f>
        <v>0</v>
      </c>
      <c r="I17" s="23"/>
      <c r="J17" s="23"/>
      <c r="K17" s="24">
        <f t="shared" ref="K17:K57" si="2">H17+I17+J17</f>
        <v>0</v>
      </c>
      <c r="L17" s="24">
        <f t="shared" ref="L17:L57" si="3">ROUND(E17*F17,2)</f>
        <v>0</v>
      </c>
      <c r="M17" s="24">
        <f t="shared" ref="M17:M57" si="4">ROUND(E17*H17,2)</f>
        <v>0</v>
      </c>
      <c r="N17" s="24">
        <f t="shared" ref="N17:N57" si="5">ROUND(E17*I17,2)</f>
        <v>0</v>
      </c>
      <c r="O17" s="24">
        <f t="shared" ref="O17:O57" si="6">ROUND(E17*J17,2)</f>
        <v>0</v>
      </c>
      <c r="P17" s="24">
        <f t="shared" ref="P17:P57" si="7">M17+N17+O17</f>
        <v>0</v>
      </c>
      <c r="T17" s="145">
        <f t="shared" ref="T17:T57" si="8">A17</f>
        <v>1</v>
      </c>
      <c r="U17" s="145"/>
      <c r="V17" s="157" t="str">
        <f t="shared" si="0"/>
        <v>Atloku ķīļveida servisa aizbīdnis DN50 ar pagarinātājkātu un stacionāra tipa kapi OD160, jāatbilst LVS EN-124:2002 un aizbīdņu kapes atbalsta plāksni (kape uzstādāma asfalta segumā)</v>
      </c>
      <c r="W17" s="145" t="str">
        <f t="shared" si="0"/>
        <v>kpl.</v>
      </c>
      <c r="X17" s="165">
        <f t="shared" si="0"/>
        <v>1</v>
      </c>
    </row>
    <row r="18" spans="1:24" ht="63.75">
      <c r="A18" s="164">
        <v>2</v>
      </c>
      <c r="B18" s="165"/>
      <c r="C18" s="152" t="s">
        <v>737</v>
      </c>
      <c r="D18" s="111" t="s">
        <v>61</v>
      </c>
      <c r="E18" s="158">
        <v>1</v>
      </c>
      <c r="F18" s="23"/>
      <c r="G18" s="23"/>
      <c r="H18" s="23">
        <f t="shared" si="1"/>
        <v>0</v>
      </c>
      <c r="I18" s="23"/>
      <c r="J18" s="23"/>
      <c r="K18" s="24">
        <f t="shared" si="2"/>
        <v>0</v>
      </c>
      <c r="L18" s="24">
        <f t="shared" si="3"/>
        <v>0</v>
      </c>
      <c r="M18" s="24">
        <f t="shared" si="4"/>
        <v>0</v>
      </c>
      <c r="N18" s="24">
        <f t="shared" si="5"/>
        <v>0</v>
      </c>
      <c r="O18" s="24">
        <f t="shared" si="6"/>
        <v>0</v>
      </c>
      <c r="P18" s="24">
        <f t="shared" si="7"/>
        <v>0</v>
      </c>
      <c r="T18" s="145">
        <f t="shared" si="8"/>
        <v>2</v>
      </c>
      <c r="U18" s="145"/>
      <c r="V18" s="157" t="str">
        <f t="shared" si="0"/>
        <v>Dzelzsbetona ūdens izlaides aka DN1000, ar kāpšļiem, pārsedzi, hidroizolēta pilnībā, ķeta rāmis ar slēdzamu vāku OD 700mm, slodzes klase D400, H=2,48 m, t.sk vāks, montāža un iebūve</v>
      </c>
      <c r="W18" s="145" t="str">
        <f t="shared" si="0"/>
        <v>gb.</v>
      </c>
      <c r="X18" s="165">
        <f t="shared" si="0"/>
        <v>1</v>
      </c>
    </row>
    <row r="19" spans="1:24">
      <c r="A19" s="164">
        <v>3</v>
      </c>
      <c r="B19" s="165"/>
      <c r="C19" s="152" t="s">
        <v>738</v>
      </c>
      <c r="D19" s="111" t="s">
        <v>61</v>
      </c>
      <c r="E19" s="158">
        <v>1</v>
      </c>
      <c r="F19" s="23"/>
      <c r="G19" s="23"/>
      <c r="H19" s="23">
        <f t="shared" si="1"/>
        <v>0</v>
      </c>
      <c r="I19" s="23"/>
      <c r="J19" s="23"/>
      <c r="K19" s="24">
        <f t="shared" si="2"/>
        <v>0</v>
      </c>
      <c r="L19" s="24">
        <f t="shared" si="3"/>
        <v>0</v>
      </c>
      <c r="M19" s="24">
        <f t="shared" si="4"/>
        <v>0</v>
      </c>
      <c r="N19" s="24">
        <f t="shared" si="5"/>
        <v>0</v>
      </c>
      <c r="O19" s="24">
        <f t="shared" si="6"/>
        <v>0</v>
      </c>
      <c r="P19" s="24">
        <f t="shared" si="7"/>
        <v>0</v>
      </c>
      <c r="T19" s="145">
        <f t="shared" si="8"/>
        <v>3</v>
      </c>
      <c r="U19" s="145"/>
      <c r="V19" s="157" t="str">
        <f t="shared" si="0"/>
        <v>Atloku trejgabals DN100/50/1000</v>
      </c>
      <c r="W19" s="145" t="str">
        <f t="shared" si="0"/>
        <v>gb.</v>
      </c>
      <c r="X19" s="165">
        <f t="shared" si="0"/>
        <v>1</v>
      </c>
    </row>
    <row r="20" spans="1:24">
      <c r="A20" s="164">
        <v>4</v>
      </c>
      <c r="B20" s="165"/>
      <c r="C20" s="152" t="s">
        <v>739</v>
      </c>
      <c r="D20" s="111" t="s">
        <v>61</v>
      </c>
      <c r="E20" s="158">
        <v>2</v>
      </c>
      <c r="F20" s="23"/>
      <c r="G20" s="23"/>
      <c r="H20" s="23">
        <f t="shared" si="1"/>
        <v>0</v>
      </c>
      <c r="I20" s="23"/>
      <c r="J20" s="23"/>
      <c r="K20" s="24">
        <f t="shared" si="2"/>
        <v>0</v>
      </c>
      <c r="L20" s="24">
        <f t="shared" si="3"/>
        <v>0</v>
      </c>
      <c r="M20" s="24">
        <f t="shared" si="4"/>
        <v>0</v>
      </c>
      <c r="N20" s="24">
        <f t="shared" si="5"/>
        <v>0</v>
      </c>
      <c r="O20" s="24">
        <f t="shared" si="6"/>
        <v>0</v>
      </c>
      <c r="P20" s="24">
        <f t="shared" si="7"/>
        <v>0</v>
      </c>
      <c r="T20" s="145">
        <f t="shared" si="8"/>
        <v>4</v>
      </c>
      <c r="U20" s="145"/>
      <c r="V20" s="157" t="str">
        <f t="shared" si="0"/>
        <v>Atloku adapters ķeta caurulei DN100 mm</v>
      </c>
      <c r="W20" s="145" t="str">
        <f t="shared" si="0"/>
        <v>gb.</v>
      </c>
      <c r="X20" s="165">
        <f t="shared" si="0"/>
        <v>2</v>
      </c>
    </row>
    <row r="21" spans="1:24">
      <c r="A21" s="164">
        <v>5</v>
      </c>
      <c r="B21" s="165"/>
      <c r="C21" s="153" t="s">
        <v>740</v>
      </c>
      <c r="D21" s="111" t="s">
        <v>61</v>
      </c>
      <c r="E21" s="158">
        <v>1</v>
      </c>
      <c r="F21" s="23"/>
      <c r="G21" s="23"/>
      <c r="H21" s="23">
        <f t="shared" si="1"/>
        <v>0</v>
      </c>
      <c r="I21" s="23"/>
      <c r="J21" s="23"/>
      <c r="K21" s="24">
        <f t="shared" si="2"/>
        <v>0</v>
      </c>
      <c r="L21" s="24">
        <f t="shared" si="3"/>
        <v>0</v>
      </c>
      <c r="M21" s="24">
        <f t="shared" si="4"/>
        <v>0</v>
      </c>
      <c r="N21" s="24">
        <f t="shared" si="5"/>
        <v>0</v>
      </c>
      <c r="O21" s="24">
        <f t="shared" si="6"/>
        <v>0</v>
      </c>
      <c r="P21" s="24">
        <f t="shared" si="7"/>
        <v>0</v>
      </c>
      <c r="T21" s="145">
        <f t="shared" si="8"/>
        <v>5</v>
      </c>
      <c r="U21" s="145"/>
      <c r="V21" s="157" t="str">
        <f t="shared" si="0"/>
        <v>Atloku apakšzemes aizbīdnis DN50 mm</v>
      </c>
      <c r="W21" s="145" t="str">
        <f t="shared" si="0"/>
        <v>gb.</v>
      </c>
      <c r="X21" s="165">
        <f t="shared" si="0"/>
        <v>1</v>
      </c>
    </row>
    <row r="22" spans="1:24">
      <c r="A22" s="164">
        <v>6</v>
      </c>
      <c r="B22" s="165"/>
      <c r="C22" s="152" t="s">
        <v>741</v>
      </c>
      <c r="D22" s="111" t="s">
        <v>61</v>
      </c>
      <c r="E22" s="158">
        <v>1</v>
      </c>
      <c r="F22" s="23"/>
      <c r="G22" s="23"/>
      <c r="H22" s="23">
        <f t="shared" si="1"/>
        <v>0</v>
      </c>
      <c r="I22" s="23"/>
      <c r="J22" s="23"/>
      <c r="K22" s="24">
        <f t="shared" si="2"/>
        <v>0</v>
      </c>
      <c r="L22" s="24">
        <f t="shared" si="3"/>
        <v>0</v>
      </c>
      <c r="M22" s="24">
        <f t="shared" si="4"/>
        <v>0</v>
      </c>
      <c r="N22" s="24">
        <f t="shared" si="5"/>
        <v>0</v>
      </c>
      <c r="O22" s="24">
        <f t="shared" si="6"/>
        <v>0</v>
      </c>
      <c r="P22" s="24">
        <f t="shared" si="7"/>
        <v>0</v>
      </c>
      <c r="T22" s="145">
        <f t="shared" si="8"/>
        <v>6</v>
      </c>
      <c r="U22" s="145"/>
      <c r="V22" s="157" t="str">
        <f t="shared" si="0"/>
        <v>Atloku adapters PE caurulei OD40 mm</v>
      </c>
      <c r="W22" s="145" t="str">
        <f t="shared" si="0"/>
        <v>gb.</v>
      </c>
      <c r="X22" s="165">
        <f t="shared" si="0"/>
        <v>1</v>
      </c>
    </row>
    <row r="23" spans="1:24">
      <c r="A23" s="164">
        <v>7</v>
      </c>
      <c r="B23" s="165"/>
      <c r="C23" s="153" t="s">
        <v>742</v>
      </c>
      <c r="D23" s="111" t="s">
        <v>64</v>
      </c>
      <c r="E23" s="158">
        <v>1</v>
      </c>
      <c r="F23" s="23"/>
      <c r="G23" s="23"/>
      <c r="H23" s="23">
        <f t="shared" si="1"/>
        <v>0</v>
      </c>
      <c r="I23" s="23"/>
      <c r="J23" s="23"/>
      <c r="K23" s="24">
        <f t="shared" si="2"/>
        <v>0</v>
      </c>
      <c r="L23" s="24">
        <f t="shared" si="3"/>
        <v>0</v>
      </c>
      <c r="M23" s="24">
        <f t="shared" si="4"/>
        <v>0</v>
      </c>
      <c r="N23" s="24">
        <f t="shared" si="5"/>
        <v>0</v>
      </c>
      <c r="O23" s="24">
        <f t="shared" si="6"/>
        <v>0</v>
      </c>
      <c r="P23" s="24">
        <f t="shared" si="7"/>
        <v>0</v>
      </c>
      <c r="T23" s="145">
        <f t="shared" si="8"/>
        <v>7</v>
      </c>
      <c r="U23" s="145"/>
      <c r="V23" s="157" t="str">
        <f t="shared" si="0"/>
        <v>Pieslēgšanās pie esošā ūdensvada OD100 mm</v>
      </c>
      <c r="W23" s="145" t="str">
        <f t="shared" si="0"/>
        <v>kpl.</v>
      </c>
      <c r="X23" s="165">
        <f t="shared" si="0"/>
        <v>1</v>
      </c>
    </row>
    <row r="24" spans="1:24" ht="38.25">
      <c r="A24" s="164">
        <v>8</v>
      </c>
      <c r="B24" s="165"/>
      <c r="C24" s="152" t="s">
        <v>743</v>
      </c>
      <c r="D24" s="111" t="s">
        <v>56</v>
      </c>
      <c r="E24" s="158">
        <v>96</v>
      </c>
      <c r="F24" s="23"/>
      <c r="G24" s="23"/>
      <c r="H24" s="23">
        <f t="shared" si="1"/>
        <v>0</v>
      </c>
      <c r="I24" s="23"/>
      <c r="J24" s="23"/>
      <c r="K24" s="24">
        <f t="shared" si="2"/>
        <v>0</v>
      </c>
      <c r="L24" s="24">
        <f t="shared" si="3"/>
        <v>0</v>
      </c>
      <c r="M24" s="24">
        <f t="shared" si="4"/>
        <v>0</v>
      </c>
      <c r="N24" s="24">
        <f t="shared" si="5"/>
        <v>0</v>
      </c>
      <c r="O24" s="24">
        <f t="shared" si="6"/>
        <v>0</v>
      </c>
      <c r="P24" s="24">
        <f t="shared" si="7"/>
        <v>0</v>
      </c>
      <c r="T24" s="145">
        <f t="shared" si="8"/>
        <v>8</v>
      </c>
      <c r="U24" s="145"/>
      <c r="V24" s="157" t="str">
        <f t="shared" si="0"/>
        <v>Ūdensvada caurule PE-100 OD40x3,7, PN16, ietverot grunts rakšanu, aizbēršanu, liekās grunts transportu uz atbērtni un tās montāža</v>
      </c>
      <c r="W24" s="145" t="str">
        <f t="shared" si="0"/>
        <v>m</v>
      </c>
      <c r="X24" s="165">
        <f t="shared" si="0"/>
        <v>96</v>
      </c>
    </row>
    <row r="25" spans="1:24">
      <c r="A25" s="164">
        <v>9</v>
      </c>
      <c r="B25" s="165"/>
      <c r="C25" s="152" t="s">
        <v>744</v>
      </c>
      <c r="D25" s="111" t="s">
        <v>61</v>
      </c>
      <c r="E25" s="158">
        <v>2</v>
      </c>
      <c r="F25" s="23"/>
      <c r="G25" s="23"/>
      <c r="H25" s="23">
        <f t="shared" si="1"/>
        <v>0</v>
      </c>
      <c r="I25" s="23"/>
      <c r="J25" s="23"/>
      <c r="K25" s="24">
        <f t="shared" si="2"/>
        <v>0</v>
      </c>
      <c r="L25" s="24">
        <f t="shared" si="3"/>
        <v>0</v>
      </c>
      <c r="M25" s="24">
        <f t="shared" si="4"/>
        <v>0</v>
      </c>
      <c r="N25" s="24">
        <f t="shared" si="5"/>
        <v>0</v>
      </c>
      <c r="O25" s="24">
        <f t="shared" si="6"/>
        <v>0</v>
      </c>
      <c r="P25" s="24">
        <f t="shared" si="7"/>
        <v>0</v>
      </c>
      <c r="T25" s="145">
        <f t="shared" si="8"/>
        <v>9</v>
      </c>
      <c r="U25" s="145"/>
      <c r="V25" s="157" t="str">
        <f t="shared" si="0"/>
        <v>Aizsargčaula PP ID40 mm, un tās montāža</v>
      </c>
      <c r="W25" s="145" t="str">
        <f t="shared" si="0"/>
        <v>gb.</v>
      </c>
      <c r="X25" s="165">
        <f t="shared" si="0"/>
        <v>2</v>
      </c>
    </row>
    <row r="26" spans="1:24">
      <c r="A26" s="164">
        <v>10</v>
      </c>
      <c r="B26" s="165"/>
      <c r="C26" s="153" t="s">
        <v>745</v>
      </c>
      <c r="D26" s="111" t="s">
        <v>61</v>
      </c>
      <c r="E26" s="158">
        <v>1</v>
      </c>
      <c r="F26" s="23"/>
      <c r="G26" s="23"/>
      <c r="H26" s="23">
        <f t="shared" si="1"/>
        <v>0</v>
      </c>
      <c r="I26" s="23"/>
      <c r="J26" s="23"/>
      <c r="K26" s="24">
        <f t="shared" si="2"/>
        <v>0</v>
      </c>
      <c r="L26" s="24">
        <f t="shared" si="3"/>
        <v>0</v>
      </c>
      <c r="M26" s="24">
        <f t="shared" si="4"/>
        <v>0</v>
      </c>
      <c r="N26" s="24">
        <f t="shared" si="5"/>
        <v>0</v>
      </c>
      <c r="O26" s="24">
        <f t="shared" si="6"/>
        <v>0</v>
      </c>
      <c r="P26" s="24">
        <f t="shared" si="7"/>
        <v>0</v>
      </c>
      <c r="T26" s="145">
        <f t="shared" si="8"/>
        <v>10</v>
      </c>
      <c r="U26" s="145"/>
      <c r="V26" s="157" t="str">
        <f t="shared" si="0"/>
        <v>Elektrometināms trejgabals OD40/40/40 mm</v>
      </c>
      <c r="W26" s="145" t="str">
        <f t="shared" si="0"/>
        <v>gb.</v>
      </c>
      <c r="X26" s="165">
        <f t="shared" si="0"/>
        <v>1</v>
      </c>
    </row>
    <row r="27" spans="1:24">
      <c r="A27" s="164">
        <v>11</v>
      </c>
      <c r="B27" s="165"/>
      <c r="C27" s="153" t="s">
        <v>746</v>
      </c>
      <c r="D27" s="111" t="s">
        <v>61</v>
      </c>
      <c r="E27" s="158">
        <v>1</v>
      </c>
      <c r="F27" s="23"/>
      <c r="G27" s="23"/>
      <c r="H27" s="23">
        <f t="shared" si="1"/>
        <v>0</v>
      </c>
      <c r="I27" s="23"/>
      <c r="J27" s="23"/>
      <c r="K27" s="24">
        <f t="shared" si="2"/>
        <v>0</v>
      </c>
      <c r="L27" s="24">
        <f t="shared" si="3"/>
        <v>0</v>
      </c>
      <c r="M27" s="24">
        <f t="shared" si="4"/>
        <v>0</v>
      </c>
      <c r="N27" s="24">
        <f t="shared" si="5"/>
        <v>0</v>
      </c>
      <c r="O27" s="24">
        <f t="shared" si="6"/>
        <v>0</v>
      </c>
      <c r="P27" s="24">
        <f t="shared" si="7"/>
        <v>0</v>
      </c>
      <c r="T27" s="145">
        <f t="shared" si="8"/>
        <v>11</v>
      </c>
      <c r="U27" s="145"/>
      <c r="V27" s="157" t="str">
        <f t="shared" si="0"/>
        <v>Elektrometināma dubultuzmava OD40 mm</v>
      </c>
      <c r="W27" s="145" t="str">
        <f t="shared" si="0"/>
        <v>gb.</v>
      </c>
      <c r="X27" s="165">
        <f t="shared" si="0"/>
        <v>1</v>
      </c>
    </row>
    <row r="28" spans="1:24" ht="51">
      <c r="A28" s="164">
        <v>12</v>
      </c>
      <c r="B28" s="165"/>
      <c r="C28" s="152" t="s">
        <v>747</v>
      </c>
      <c r="D28" s="111" t="s">
        <v>61</v>
      </c>
      <c r="E28" s="158">
        <v>1</v>
      </c>
      <c r="F28" s="23"/>
      <c r="G28" s="23"/>
      <c r="H28" s="23">
        <f t="shared" si="1"/>
        <v>0</v>
      </c>
      <c r="I28" s="23"/>
      <c r="J28" s="23"/>
      <c r="K28" s="24">
        <f t="shared" si="2"/>
        <v>0</v>
      </c>
      <c r="L28" s="24">
        <f t="shared" si="3"/>
        <v>0</v>
      </c>
      <c r="M28" s="24">
        <f t="shared" si="4"/>
        <v>0</v>
      </c>
      <c r="N28" s="24">
        <f t="shared" si="5"/>
        <v>0</v>
      </c>
      <c r="O28" s="24">
        <f t="shared" si="6"/>
        <v>0</v>
      </c>
      <c r="P28" s="24">
        <f t="shared" si="7"/>
        <v>0</v>
      </c>
      <c r="T28" s="145">
        <f t="shared" si="8"/>
        <v>12</v>
      </c>
      <c r="U28" s="145"/>
      <c r="V28" s="157" t="str">
        <f t="shared" si="0"/>
        <v>Apakšzemes Hawle tipa aizbīdnis DN32 ar PE pievienojumu (pagarinātājkāts, kape D160, kapes atbalsta plāksne un aizbīdņu kapju čaula)</v>
      </c>
      <c r="W28" s="145" t="str">
        <f t="shared" si="0"/>
        <v>gb.</v>
      </c>
      <c r="X28" s="165">
        <f t="shared" si="0"/>
        <v>1</v>
      </c>
    </row>
    <row r="29" spans="1:24" ht="38.25">
      <c r="A29" s="164">
        <v>13</v>
      </c>
      <c r="B29" s="165"/>
      <c r="C29" s="153" t="s">
        <v>748</v>
      </c>
      <c r="D29" s="111" t="s">
        <v>59</v>
      </c>
      <c r="E29" s="158">
        <v>4</v>
      </c>
      <c r="F29" s="23"/>
      <c r="G29" s="23"/>
      <c r="H29" s="23">
        <f t="shared" si="1"/>
        <v>0</v>
      </c>
      <c r="I29" s="23"/>
      <c r="J29" s="23"/>
      <c r="K29" s="24">
        <f t="shared" si="2"/>
        <v>0</v>
      </c>
      <c r="L29" s="24">
        <f t="shared" si="3"/>
        <v>0</v>
      </c>
      <c r="M29" s="24">
        <f t="shared" si="4"/>
        <v>0</v>
      </c>
      <c r="N29" s="24">
        <f t="shared" si="5"/>
        <v>0</v>
      </c>
      <c r="O29" s="24">
        <f t="shared" si="6"/>
        <v>0</v>
      </c>
      <c r="P29" s="24">
        <f t="shared" si="7"/>
        <v>0</v>
      </c>
      <c r="T29" s="145">
        <f t="shared" si="8"/>
        <v>13</v>
      </c>
      <c r="U29" s="145"/>
      <c r="V29" s="157" t="str">
        <f t="shared" si="0"/>
        <v>Šķērsojumi ar esošajām, turpmāk ekspluatācijā izmantojamām, cauruļvadu un kabeļu komunikācijām, t.sk. to atšurfēšana.</v>
      </c>
      <c r="W29" s="145" t="str">
        <f t="shared" si="0"/>
        <v>vietas</v>
      </c>
      <c r="X29" s="165">
        <f t="shared" si="0"/>
        <v>4</v>
      </c>
    </row>
    <row r="30" spans="1:24">
      <c r="A30" s="164">
        <v>14</v>
      </c>
      <c r="B30" s="165"/>
      <c r="C30" s="152" t="s">
        <v>749</v>
      </c>
      <c r="D30" s="111" t="s">
        <v>57</v>
      </c>
      <c r="E30" s="158">
        <v>178</v>
      </c>
      <c r="F30" s="23"/>
      <c r="G30" s="23"/>
      <c r="H30" s="23">
        <f t="shared" si="1"/>
        <v>0</v>
      </c>
      <c r="I30" s="23"/>
      <c r="J30" s="23"/>
      <c r="K30" s="24">
        <f t="shared" si="2"/>
        <v>0</v>
      </c>
      <c r="L30" s="24">
        <f t="shared" si="3"/>
        <v>0</v>
      </c>
      <c r="M30" s="24">
        <f t="shared" si="4"/>
        <v>0</v>
      </c>
      <c r="N30" s="24">
        <f t="shared" si="5"/>
        <v>0</v>
      </c>
      <c r="O30" s="24">
        <f t="shared" si="6"/>
        <v>0</v>
      </c>
      <c r="P30" s="24">
        <f t="shared" si="7"/>
        <v>0</v>
      </c>
      <c r="T30" s="145">
        <f t="shared" si="8"/>
        <v>14</v>
      </c>
      <c r="U30" s="145"/>
      <c r="V30" s="157" t="str">
        <f t="shared" si="0"/>
        <v>Tranšeju rakšana /aizbēršana</v>
      </c>
      <c r="W30" s="145" t="str">
        <f t="shared" si="0"/>
        <v>m3</v>
      </c>
      <c r="X30" s="165">
        <f t="shared" si="0"/>
        <v>178</v>
      </c>
    </row>
    <row r="31" spans="1:24" ht="25.5">
      <c r="A31" s="164">
        <v>15</v>
      </c>
      <c r="B31" s="165"/>
      <c r="C31" s="152" t="s">
        <v>750</v>
      </c>
      <c r="D31" s="111" t="s">
        <v>57</v>
      </c>
      <c r="E31" s="158">
        <v>51</v>
      </c>
      <c r="F31" s="23"/>
      <c r="G31" s="23"/>
      <c r="H31" s="23">
        <f t="shared" si="1"/>
        <v>0</v>
      </c>
      <c r="I31" s="23"/>
      <c r="J31" s="23"/>
      <c r="K31" s="24">
        <f t="shared" si="2"/>
        <v>0</v>
      </c>
      <c r="L31" s="24">
        <f t="shared" si="3"/>
        <v>0</v>
      </c>
      <c r="M31" s="24">
        <f t="shared" si="4"/>
        <v>0</v>
      </c>
      <c r="N31" s="24">
        <f t="shared" si="5"/>
        <v>0</v>
      </c>
      <c r="O31" s="24">
        <f t="shared" si="6"/>
        <v>0</v>
      </c>
      <c r="P31" s="24">
        <f t="shared" si="7"/>
        <v>0</v>
      </c>
      <c r="T31" s="145">
        <f t="shared" si="8"/>
        <v>15</v>
      </c>
      <c r="U31" s="145"/>
      <c r="V31" s="157" t="str">
        <f t="shared" si="0"/>
        <v>Smilts apbēruma veidošana virs cauruļvadiem, grunts blietēšana</v>
      </c>
      <c r="W31" s="145" t="str">
        <f t="shared" si="0"/>
        <v>m3</v>
      </c>
      <c r="X31" s="165">
        <f t="shared" si="0"/>
        <v>51</v>
      </c>
    </row>
    <row r="32" spans="1:24" ht="25.5">
      <c r="A32" s="164">
        <v>16</v>
      </c>
      <c r="B32" s="165"/>
      <c r="C32" s="152" t="s">
        <v>751</v>
      </c>
      <c r="D32" s="111" t="s">
        <v>57</v>
      </c>
      <c r="E32" s="158">
        <v>85</v>
      </c>
      <c r="F32" s="23"/>
      <c r="G32" s="23"/>
      <c r="H32" s="23">
        <f t="shared" si="1"/>
        <v>0</v>
      </c>
      <c r="I32" s="23"/>
      <c r="J32" s="23"/>
      <c r="K32" s="24">
        <f t="shared" si="2"/>
        <v>0</v>
      </c>
      <c r="L32" s="24">
        <f t="shared" si="3"/>
        <v>0</v>
      </c>
      <c r="M32" s="24">
        <f t="shared" si="4"/>
        <v>0</v>
      </c>
      <c r="N32" s="24">
        <f t="shared" si="5"/>
        <v>0</v>
      </c>
      <c r="O32" s="24">
        <f t="shared" si="6"/>
        <v>0</v>
      </c>
      <c r="P32" s="24">
        <f t="shared" si="7"/>
        <v>0</v>
      </c>
      <c r="T32" s="145">
        <f t="shared" si="8"/>
        <v>16</v>
      </c>
      <c r="U32" s="145"/>
      <c r="V32" s="157" t="str">
        <f t="shared" ref="V32:X113" si="9">C32</f>
        <v>Liekās/ nomaināmās grunts transportēšana uz atbērtni</v>
      </c>
      <c r="W32" s="145" t="str">
        <f t="shared" si="9"/>
        <v>m3</v>
      </c>
      <c r="X32" s="165">
        <f t="shared" si="9"/>
        <v>85</v>
      </c>
    </row>
    <row r="33" spans="1:24">
      <c r="A33" s="164">
        <v>17</v>
      </c>
      <c r="B33" s="165"/>
      <c r="C33" s="153" t="s">
        <v>752</v>
      </c>
      <c r="D33" s="111" t="s">
        <v>64</v>
      </c>
      <c r="E33" s="158">
        <v>1</v>
      </c>
      <c r="F33" s="23"/>
      <c r="G33" s="23"/>
      <c r="H33" s="23">
        <f t="shared" si="1"/>
        <v>0</v>
      </c>
      <c r="I33" s="23"/>
      <c r="J33" s="23"/>
      <c r="K33" s="24">
        <f t="shared" si="2"/>
        <v>0</v>
      </c>
      <c r="L33" s="24">
        <f t="shared" si="3"/>
        <v>0</v>
      </c>
      <c r="M33" s="24">
        <f t="shared" si="4"/>
        <v>0</v>
      </c>
      <c r="N33" s="24">
        <f t="shared" si="5"/>
        <v>0</v>
      </c>
      <c r="O33" s="24">
        <f t="shared" si="6"/>
        <v>0</v>
      </c>
      <c r="P33" s="24">
        <f t="shared" si="7"/>
        <v>0</v>
      </c>
      <c r="T33" s="145">
        <f t="shared" si="8"/>
        <v>17</v>
      </c>
      <c r="U33" s="145"/>
      <c r="V33" s="157" t="str">
        <f t="shared" si="9"/>
        <v>Vairogi tranšeju sienu nostiprināšanai</v>
      </c>
      <c r="W33" s="145" t="str">
        <f t="shared" si="9"/>
        <v>kpl.</v>
      </c>
      <c r="X33" s="165">
        <f t="shared" si="9"/>
        <v>1</v>
      </c>
    </row>
    <row r="34" spans="1:24">
      <c r="A34" s="164">
        <v>18</v>
      </c>
      <c r="B34" s="165"/>
      <c r="C34" s="152" t="s">
        <v>753</v>
      </c>
      <c r="D34" s="111" t="s">
        <v>56</v>
      </c>
      <c r="E34" s="158">
        <v>92.5</v>
      </c>
      <c r="F34" s="23"/>
      <c r="G34" s="23"/>
      <c r="H34" s="23">
        <f t="shared" si="1"/>
        <v>0</v>
      </c>
      <c r="I34" s="23"/>
      <c r="J34" s="23"/>
      <c r="K34" s="24">
        <f t="shared" si="2"/>
        <v>0</v>
      </c>
      <c r="L34" s="24">
        <f t="shared" si="3"/>
        <v>0</v>
      </c>
      <c r="M34" s="24">
        <f t="shared" si="4"/>
        <v>0</v>
      </c>
      <c r="N34" s="24">
        <f t="shared" si="5"/>
        <v>0</v>
      </c>
      <c r="O34" s="24">
        <f t="shared" si="6"/>
        <v>0</v>
      </c>
      <c r="P34" s="24">
        <f t="shared" si="7"/>
        <v>0</v>
      </c>
      <c r="T34" s="145">
        <f t="shared" si="8"/>
        <v>18</v>
      </c>
      <c r="U34" s="145"/>
      <c r="V34" s="157" t="str">
        <f t="shared" si="9"/>
        <v>Grunts ūdens pazemināšana.</v>
      </c>
      <c r="W34" s="145" t="str">
        <f t="shared" si="9"/>
        <v>m</v>
      </c>
      <c r="X34" s="165">
        <f t="shared" si="9"/>
        <v>92.5</v>
      </c>
    </row>
    <row r="35" spans="1:24" ht="25.5">
      <c r="A35" s="164">
        <v>19</v>
      </c>
      <c r="B35" s="165"/>
      <c r="C35" s="152" t="s">
        <v>754</v>
      </c>
      <c r="D35" s="111" t="s">
        <v>57</v>
      </c>
      <c r="E35" s="158">
        <v>19.2</v>
      </c>
      <c r="F35" s="23"/>
      <c r="G35" s="23"/>
      <c r="H35" s="23">
        <f t="shared" si="1"/>
        <v>0</v>
      </c>
      <c r="I35" s="23"/>
      <c r="J35" s="23"/>
      <c r="K35" s="24">
        <f t="shared" si="2"/>
        <v>0</v>
      </c>
      <c r="L35" s="24">
        <f t="shared" si="3"/>
        <v>0</v>
      </c>
      <c r="M35" s="24">
        <f t="shared" si="4"/>
        <v>0</v>
      </c>
      <c r="N35" s="24">
        <f t="shared" si="5"/>
        <v>0</v>
      </c>
      <c r="O35" s="24">
        <f t="shared" si="6"/>
        <v>0</v>
      </c>
      <c r="P35" s="24">
        <f t="shared" si="7"/>
        <v>0</v>
      </c>
      <c r="T35" s="145">
        <f t="shared" si="8"/>
        <v>19</v>
      </c>
      <c r="U35" s="145"/>
      <c r="V35" s="157" t="str">
        <f t="shared" si="9"/>
        <v>Smilts pamatnes ierīkošana zem cauruļvadiem h=0.20*l*1</v>
      </c>
      <c r="W35" s="145" t="str">
        <f t="shared" si="9"/>
        <v>m3</v>
      </c>
      <c r="X35" s="165">
        <f t="shared" si="9"/>
        <v>19.2</v>
      </c>
    </row>
    <row r="36" spans="1:24" ht="25.5">
      <c r="A36" s="164">
        <v>20</v>
      </c>
      <c r="B36" s="165"/>
      <c r="C36" s="153" t="s">
        <v>755</v>
      </c>
      <c r="D36" s="111" t="s">
        <v>64</v>
      </c>
      <c r="E36" s="158">
        <v>1</v>
      </c>
      <c r="F36" s="23"/>
      <c r="G36" s="23"/>
      <c r="H36" s="23">
        <f t="shared" si="1"/>
        <v>0</v>
      </c>
      <c r="I36" s="23"/>
      <c r="J36" s="23"/>
      <c r="K36" s="24">
        <f t="shared" si="2"/>
        <v>0</v>
      </c>
      <c r="L36" s="24">
        <f t="shared" si="3"/>
        <v>0</v>
      </c>
      <c r="M36" s="24">
        <f t="shared" si="4"/>
        <v>0</v>
      </c>
      <c r="N36" s="24">
        <f t="shared" si="5"/>
        <v>0</v>
      </c>
      <c r="O36" s="24">
        <f t="shared" si="6"/>
        <v>0</v>
      </c>
      <c r="P36" s="24">
        <f t="shared" si="7"/>
        <v>0</v>
      </c>
      <c r="T36" s="145">
        <f t="shared" si="8"/>
        <v>20</v>
      </c>
      <c r="U36" s="145"/>
      <c r="V36" s="157" t="str">
        <f t="shared" si="9"/>
        <v>Izbūvētā cauruļvada skalošana, spiediena pārbaude, dezinfekcija</v>
      </c>
      <c r="W36" s="145" t="str">
        <f t="shared" si="9"/>
        <v>kpl.</v>
      </c>
      <c r="X36" s="165">
        <f t="shared" si="9"/>
        <v>1</v>
      </c>
    </row>
    <row r="37" spans="1:24">
      <c r="A37" s="178"/>
      <c r="B37" s="179"/>
      <c r="C37" s="173" t="s">
        <v>756</v>
      </c>
      <c r="D37" s="162"/>
      <c r="E37" s="176"/>
      <c r="F37" s="163"/>
      <c r="G37" s="163"/>
      <c r="H37" s="163"/>
      <c r="I37" s="163"/>
      <c r="J37" s="163"/>
      <c r="K37" s="163"/>
      <c r="L37" s="163"/>
      <c r="M37" s="163"/>
      <c r="N37" s="163"/>
      <c r="O37" s="163"/>
      <c r="P37" s="163"/>
      <c r="T37" s="145"/>
      <c r="U37" s="145"/>
      <c r="V37" s="157" t="str">
        <f t="shared" si="9"/>
        <v>Ceļa asfalta segas atjaunošana Peldu ielā</v>
      </c>
      <c r="W37" s="145"/>
      <c r="X37" s="165"/>
    </row>
    <row r="38" spans="1:24">
      <c r="A38" s="164">
        <v>21</v>
      </c>
      <c r="B38" s="165"/>
      <c r="C38" s="153" t="s">
        <v>757</v>
      </c>
      <c r="D38" s="111" t="s">
        <v>57</v>
      </c>
      <c r="E38" s="158">
        <v>0.18</v>
      </c>
      <c r="F38" s="23"/>
      <c r="G38" s="23"/>
      <c r="H38" s="23">
        <f t="shared" si="1"/>
        <v>0</v>
      </c>
      <c r="I38" s="23"/>
      <c r="J38" s="23"/>
      <c r="K38" s="24">
        <f t="shared" si="2"/>
        <v>0</v>
      </c>
      <c r="L38" s="24">
        <f t="shared" si="3"/>
        <v>0</v>
      </c>
      <c r="M38" s="24">
        <f t="shared" si="4"/>
        <v>0</v>
      </c>
      <c r="N38" s="24">
        <f t="shared" si="5"/>
        <v>0</v>
      </c>
      <c r="O38" s="24">
        <f t="shared" si="6"/>
        <v>0</v>
      </c>
      <c r="P38" s="24">
        <f t="shared" si="7"/>
        <v>0</v>
      </c>
      <c r="T38" s="145">
        <f t="shared" si="8"/>
        <v>21</v>
      </c>
      <c r="U38" s="145"/>
      <c r="V38" s="157" t="str">
        <f t="shared" si="9"/>
        <v>4 cm asfaltbeons AC11</v>
      </c>
      <c r="W38" s="145" t="str">
        <f t="shared" si="9"/>
        <v>m3</v>
      </c>
      <c r="X38" s="165">
        <f t="shared" si="9"/>
        <v>0.18</v>
      </c>
    </row>
    <row r="39" spans="1:24">
      <c r="A39" s="164">
        <v>22</v>
      </c>
      <c r="B39" s="165"/>
      <c r="C39" s="152" t="s">
        <v>758</v>
      </c>
      <c r="D39" s="111" t="s">
        <v>57</v>
      </c>
      <c r="E39" s="158">
        <v>0.27</v>
      </c>
      <c r="F39" s="23"/>
      <c r="G39" s="23"/>
      <c r="H39" s="23">
        <f t="shared" si="1"/>
        <v>0</v>
      </c>
      <c r="I39" s="23"/>
      <c r="J39" s="23"/>
      <c r="K39" s="24">
        <f t="shared" si="2"/>
        <v>0</v>
      </c>
      <c r="L39" s="24">
        <f t="shared" si="3"/>
        <v>0</v>
      </c>
      <c r="M39" s="24">
        <f t="shared" si="4"/>
        <v>0</v>
      </c>
      <c r="N39" s="24">
        <f t="shared" si="5"/>
        <v>0</v>
      </c>
      <c r="O39" s="24">
        <f t="shared" si="6"/>
        <v>0</v>
      </c>
      <c r="P39" s="24">
        <f t="shared" si="7"/>
        <v>0</v>
      </c>
      <c r="T39" s="145">
        <f t="shared" si="8"/>
        <v>22</v>
      </c>
      <c r="U39" s="145"/>
      <c r="V39" s="157" t="str">
        <f t="shared" si="9"/>
        <v>6 cm asfaltbeons AC 22</v>
      </c>
      <c r="W39" s="145" t="str">
        <f t="shared" si="9"/>
        <v>m3</v>
      </c>
      <c r="X39" s="165">
        <f t="shared" si="9"/>
        <v>0.27</v>
      </c>
    </row>
    <row r="40" spans="1:24" ht="25.5">
      <c r="A40" s="164">
        <v>23</v>
      </c>
      <c r="B40" s="165"/>
      <c r="C40" s="152" t="s">
        <v>759</v>
      </c>
      <c r="D40" s="111" t="s">
        <v>57</v>
      </c>
      <c r="E40" s="158">
        <v>0.9</v>
      </c>
      <c r="F40" s="23"/>
      <c r="G40" s="23"/>
      <c r="H40" s="23">
        <f t="shared" si="1"/>
        <v>0</v>
      </c>
      <c r="I40" s="23"/>
      <c r="J40" s="23"/>
      <c r="K40" s="24">
        <f t="shared" si="2"/>
        <v>0</v>
      </c>
      <c r="L40" s="24">
        <f t="shared" si="3"/>
        <v>0</v>
      </c>
      <c r="M40" s="24">
        <f t="shared" si="4"/>
        <v>0</v>
      </c>
      <c r="N40" s="24">
        <f t="shared" si="5"/>
        <v>0</v>
      </c>
      <c r="O40" s="24">
        <f t="shared" si="6"/>
        <v>0</v>
      </c>
      <c r="P40" s="24">
        <f t="shared" si="7"/>
        <v>0</v>
      </c>
      <c r="T40" s="145">
        <f t="shared" si="8"/>
        <v>23</v>
      </c>
      <c r="U40" s="145"/>
      <c r="V40" s="157" t="str">
        <f t="shared" si="9"/>
        <v>20 cm nesaistītu minerālvielu kārta: šķembas (fr. 40-70 mm)</v>
      </c>
      <c r="W40" s="145" t="str">
        <f t="shared" si="9"/>
        <v>m3</v>
      </c>
      <c r="X40" s="165">
        <f t="shared" si="9"/>
        <v>0.9</v>
      </c>
    </row>
    <row r="41" spans="1:24" ht="25.5">
      <c r="A41" s="164">
        <v>24</v>
      </c>
      <c r="B41" s="165"/>
      <c r="C41" s="153" t="s">
        <v>760</v>
      </c>
      <c r="D41" s="111" t="s">
        <v>57</v>
      </c>
      <c r="E41" s="158">
        <v>0.45</v>
      </c>
      <c r="F41" s="23"/>
      <c r="G41" s="23"/>
      <c r="H41" s="23">
        <f t="shared" si="1"/>
        <v>0</v>
      </c>
      <c r="I41" s="23"/>
      <c r="J41" s="23"/>
      <c r="K41" s="24">
        <f t="shared" si="2"/>
        <v>0</v>
      </c>
      <c r="L41" s="24">
        <f t="shared" si="3"/>
        <v>0</v>
      </c>
      <c r="M41" s="24">
        <f t="shared" si="4"/>
        <v>0</v>
      </c>
      <c r="N41" s="24">
        <f t="shared" si="5"/>
        <v>0</v>
      </c>
      <c r="O41" s="24">
        <f t="shared" si="6"/>
        <v>0</v>
      </c>
      <c r="P41" s="24">
        <f t="shared" si="7"/>
        <v>0</v>
      </c>
      <c r="T41" s="145">
        <f t="shared" si="8"/>
        <v>24</v>
      </c>
      <c r="U41" s="145"/>
      <c r="V41" s="157" t="str">
        <f t="shared" si="9"/>
        <v>10 cm nesaistītu minerālvielu kārta: šķembas (fr. 0-40 mm)</v>
      </c>
      <c r="W41" s="145" t="str">
        <f t="shared" si="9"/>
        <v>m3</v>
      </c>
      <c r="X41" s="165">
        <f t="shared" si="9"/>
        <v>0.45</v>
      </c>
    </row>
    <row r="42" spans="1:24">
      <c r="A42" s="164">
        <v>25</v>
      </c>
      <c r="B42" s="165"/>
      <c r="C42" s="153" t="s">
        <v>761</v>
      </c>
      <c r="D42" s="111" t="s">
        <v>57</v>
      </c>
      <c r="E42" s="158">
        <v>2.88</v>
      </c>
      <c r="F42" s="23"/>
      <c r="G42" s="23"/>
      <c r="H42" s="23">
        <f t="shared" si="1"/>
        <v>0</v>
      </c>
      <c r="I42" s="23"/>
      <c r="J42" s="23"/>
      <c r="K42" s="24">
        <f t="shared" si="2"/>
        <v>0</v>
      </c>
      <c r="L42" s="24">
        <f t="shared" si="3"/>
        <v>0</v>
      </c>
      <c r="M42" s="24">
        <f t="shared" si="4"/>
        <v>0</v>
      </c>
      <c r="N42" s="24">
        <f t="shared" si="5"/>
        <v>0</v>
      </c>
      <c r="O42" s="24">
        <f t="shared" si="6"/>
        <v>0</v>
      </c>
      <c r="P42" s="24">
        <f t="shared" si="7"/>
        <v>0</v>
      </c>
      <c r="T42" s="145">
        <f t="shared" si="8"/>
        <v>25</v>
      </c>
      <c r="U42" s="145"/>
      <c r="V42" s="157" t="str">
        <f t="shared" si="9"/>
        <v>64 cm salturīgā kāra (smilts), k&gt;1</v>
      </c>
      <c r="W42" s="145" t="str">
        <f t="shared" si="9"/>
        <v>m3</v>
      </c>
      <c r="X42" s="165">
        <f t="shared" si="9"/>
        <v>2.88</v>
      </c>
    </row>
    <row r="43" spans="1:24">
      <c r="A43" s="164">
        <v>26</v>
      </c>
      <c r="B43" s="165"/>
      <c r="C43" s="152" t="s">
        <v>762</v>
      </c>
      <c r="D43" s="111" t="s">
        <v>57</v>
      </c>
      <c r="E43" s="158">
        <v>4.32</v>
      </c>
      <c r="F43" s="23"/>
      <c r="G43" s="23"/>
      <c r="H43" s="23">
        <f t="shared" si="1"/>
        <v>0</v>
      </c>
      <c r="I43" s="23"/>
      <c r="J43" s="23"/>
      <c r="K43" s="24">
        <f t="shared" si="2"/>
        <v>0</v>
      </c>
      <c r="L43" s="24">
        <f t="shared" si="3"/>
        <v>0</v>
      </c>
      <c r="M43" s="24">
        <f t="shared" si="4"/>
        <v>0</v>
      </c>
      <c r="N43" s="24">
        <f t="shared" si="5"/>
        <v>0</v>
      </c>
      <c r="O43" s="24">
        <f t="shared" si="6"/>
        <v>0</v>
      </c>
      <c r="P43" s="24">
        <f t="shared" si="7"/>
        <v>0</v>
      </c>
      <c r="T43" s="145">
        <f t="shared" si="8"/>
        <v>26</v>
      </c>
      <c r="U43" s="145"/>
      <c r="V43" s="157" t="str">
        <f t="shared" si="9"/>
        <v>Grunts tranšejas dziļumā</v>
      </c>
      <c r="W43" s="145" t="str">
        <f t="shared" si="9"/>
        <v>m3</v>
      </c>
      <c r="X43" s="165">
        <f t="shared" si="9"/>
        <v>4.32</v>
      </c>
    </row>
    <row r="44" spans="1:24">
      <c r="A44" s="178"/>
      <c r="B44" s="179"/>
      <c r="C44" s="174" t="s">
        <v>763</v>
      </c>
      <c r="D44" s="162"/>
      <c r="E44" s="176"/>
      <c r="F44" s="163"/>
      <c r="G44" s="163"/>
      <c r="H44" s="163"/>
      <c r="I44" s="163"/>
      <c r="J44" s="163"/>
      <c r="K44" s="163"/>
      <c r="L44" s="163"/>
      <c r="M44" s="163"/>
      <c r="N44" s="163"/>
      <c r="O44" s="163"/>
      <c r="P44" s="163"/>
      <c r="T44" s="145"/>
      <c r="U44" s="145"/>
      <c r="V44" s="157" t="str">
        <f t="shared" si="9"/>
        <v>Zālāja seguma atjaunošana Peldu ielā</v>
      </c>
      <c r="W44" s="145"/>
      <c r="X44" s="165"/>
    </row>
    <row r="45" spans="1:24" ht="25.5">
      <c r="A45" s="164">
        <v>27</v>
      </c>
      <c r="B45" s="165"/>
      <c r="C45" s="153" t="s">
        <v>764</v>
      </c>
      <c r="D45" s="111" t="s">
        <v>55</v>
      </c>
      <c r="E45" s="158">
        <v>4.5999999999999996</v>
      </c>
      <c r="F45" s="23"/>
      <c r="G45" s="23"/>
      <c r="H45" s="23">
        <f t="shared" si="1"/>
        <v>0</v>
      </c>
      <c r="I45" s="23"/>
      <c r="J45" s="23"/>
      <c r="K45" s="24">
        <f t="shared" si="2"/>
        <v>0</v>
      </c>
      <c r="L45" s="24">
        <f t="shared" si="3"/>
        <v>0</v>
      </c>
      <c r="M45" s="24">
        <f t="shared" si="4"/>
        <v>0</v>
      </c>
      <c r="N45" s="24">
        <f t="shared" si="5"/>
        <v>0</v>
      </c>
      <c r="O45" s="24">
        <f t="shared" si="6"/>
        <v>0</v>
      </c>
      <c r="P45" s="24">
        <f t="shared" si="7"/>
        <v>0</v>
      </c>
      <c r="T45" s="145">
        <f t="shared" si="8"/>
        <v>27</v>
      </c>
      <c r="U45" s="145"/>
      <c r="V45" s="157" t="str">
        <f t="shared" si="9"/>
        <v>Zāliens uz 15cm augsnes kārtas, iesk.augsnes pievešanu</v>
      </c>
      <c r="W45" s="145" t="str">
        <f t="shared" si="9"/>
        <v>m2</v>
      </c>
      <c r="X45" s="165">
        <f t="shared" si="9"/>
        <v>4.5999999999999996</v>
      </c>
    </row>
    <row r="46" spans="1:24">
      <c r="A46" s="164">
        <v>28</v>
      </c>
      <c r="B46" s="165"/>
      <c r="C46" s="152" t="s">
        <v>762</v>
      </c>
      <c r="D46" s="111" t="s">
        <v>57</v>
      </c>
      <c r="E46" s="158">
        <v>9.1999999999999993</v>
      </c>
      <c r="F46" s="23"/>
      <c r="G46" s="23"/>
      <c r="H46" s="23">
        <f t="shared" si="1"/>
        <v>0</v>
      </c>
      <c r="I46" s="23"/>
      <c r="J46" s="23"/>
      <c r="K46" s="24">
        <f t="shared" si="2"/>
        <v>0</v>
      </c>
      <c r="L46" s="24">
        <f t="shared" si="3"/>
        <v>0</v>
      </c>
      <c r="M46" s="24">
        <f t="shared" si="4"/>
        <v>0</v>
      </c>
      <c r="N46" s="24">
        <f t="shared" si="5"/>
        <v>0</v>
      </c>
      <c r="O46" s="24">
        <f t="shared" si="6"/>
        <v>0</v>
      </c>
      <c r="P46" s="24">
        <f t="shared" si="7"/>
        <v>0</v>
      </c>
      <c r="T46" s="145">
        <f t="shared" si="8"/>
        <v>28</v>
      </c>
      <c r="U46" s="145"/>
      <c r="V46" s="157" t="str">
        <f t="shared" si="9"/>
        <v>Grunts tranšejas dziļumā</v>
      </c>
      <c r="W46" s="145" t="str">
        <f t="shared" si="9"/>
        <v>m3</v>
      </c>
      <c r="X46" s="165">
        <f t="shared" si="9"/>
        <v>9.1999999999999993</v>
      </c>
    </row>
    <row r="47" spans="1:24">
      <c r="A47" s="178"/>
      <c r="B47" s="179"/>
      <c r="C47" s="173" t="s">
        <v>765</v>
      </c>
      <c r="D47" s="162"/>
      <c r="E47" s="176"/>
      <c r="F47" s="163"/>
      <c r="G47" s="163"/>
      <c r="H47" s="163"/>
      <c r="I47" s="163"/>
      <c r="J47" s="163"/>
      <c r="K47" s="163"/>
      <c r="L47" s="163"/>
      <c r="M47" s="163"/>
      <c r="N47" s="163"/>
      <c r="O47" s="163"/>
      <c r="P47" s="163"/>
      <c r="T47" s="145"/>
      <c r="U47" s="145"/>
      <c r="V47" s="157" t="str">
        <f t="shared" si="9"/>
        <v>Ūdens uzskaites mezgls</v>
      </c>
      <c r="W47" s="145"/>
      <c r="X47" s="165"/>
    </row>
    <row r="48" spans="1:24" ht="63.75">
      <c r="A48" s="164">
        <v>29</v>
      </c>
      <c r="B48" s="165"/>
      <c r="C48" s="152" t="s">
        <v>766</v>
      </c>
      <c r="D48" s="111" t="s">
        <v>61</v>
      </c>
      <c r="E48" s="158">
        <v>1</v>
      </c>
      <c r="F48" s="23"/>
      <c r="G48" s="23"/>
      <c r="H48" s="23">
        <f t="shared" si="1"/>
        <v>0</v>
      </c>
      <c r="I48" s="23"/>
      <c r="J48" s="23"/>
      <c r="K48" s="24">
        <f t="shared" si="2"/>
        <v>0</v>
      </c>
      <c r="L48" s="24">
        <f t="shared" si="3"/>
        <v>0</v>
      </c>
      <c r="M48" s="24">
        <f t="shared" si="4"/>
        <v>0</v>
      </c>
      <c r="N48" s="24">
        <f t="shared" si="5"/>
        <v>0</v>
      </c>
      <c r="O48" s="24">
        <f t="shared" si="6"/>
        <v>0</v>
      </c>
      <c r="P48" s="24">
        <f t="shared" si="7"/>
        <v>0</v>
      </c>
      <c r="T48" s="145">
        <f t="shared" si="8"/>
        <v>29</v>
      </c>
      <c r="U48" s="145"/>
      <c r="V48" s="157" t="str">
        <f t="shared" si="9"/>
        <v>Rūpnieciski izgatavota un siltināta ūdens uzskaites aka MEKA 500 ar augsta blīvuma polietilēna korpusu, (materiāls PE100) t.sk vāks, montāža un iebūve (uzstādāma betona bruģa segumā)</v>
      </c>
      <c r="W48" s="145" t="str">
        <f t="shared" si="9"/>
        <v>gb.</v>
      </c>
      <c r="X48" s="165">
        <f t="shared" si="9"/>
        <v>1</v>
      </c>
    </row>
    <row r="49" spans="1:24">
      <c r="A49" s="164">
        <v>30</v>
      </c>
      <c r="B49" s="165"/>
      <c r="C49" s="153" t="s">
        <v>767</v>
      </c>
      <c r="D49" s="111" t="s">
        <v>61</v>
      </c>
      <c r="E49" s="158">
        <v>1</v>
      </c>
      <c r="F49" s="23"/>
      <c r="G49" s="23"/>
      <c r="H49" s="23">
        <f t="shared" si="1"/>
        <v>0</v>
      </c>
      <c r="I49" s="23"/>
      <c r="J49" s="23"/>
      <c r="K49" s="24">
        <f t="shared" si="2"/>
        <v>0</v>
      </c>
      <c r="L49" s="24">
        <f t="shared" si="3"/>
        <v>0</v>
      </c>
      <c r="M49" s="24">
        <f t="shared" si="4"/>
        <v>0</v>
      </c>
      <c r="N49" s="24">
        <f t="shared" si="5"/>
        <v>0</v>
      </c>
      <c r="O49" s="24">
        <f t="shared" si="6"/>
        <v>0</v>
      </c>
      <c r="P49" s="24">
        <f t="shared" si="7"/>
        <v>0</v>
      </c>
      <c r="T49" s="145">
        <f t="shared" si="8"/>
        <v>30</v>
      </c>
      <c r="U49" s="145"/>
      <c r="V49" s="157" t="str">
        <f t="shared" si="9"/>
        <v>Peldoša tipa ķeta lūka DN500 (EN124, D400)</v>
      </c>
      <c r="W49" s="145" t="str">
        <f t="shared" si="9"/>
        <v>gb.</v>
      </c>
      <c r="X49" s="165">
        <f t="shared" si="9"/>
        <v>1</v>
      </c>
    </row>
    <row r="50" spans="1:24" ht="25.5">
      <c r="A50" s="164">
        <v>31</v>
      </c>
      <c r="B50" s="165"/>
      <c r="C50" s="152" t="s">
        <v>768</v>
      </c>
      <c r="D50" s="111" t="s">
        <v>61</v>
      </c>
      <c r="E50" s="158">
        <v>1</v>
      </c>
      <c r="F50" s="23"/>
      <c r="G50" s="23"/>
      <c r="H50" s="23">
        <f t="shared" si="1"/>
        <v>0</v>
      </c>
      <c r="I50" s="23"/>
      <c r="J50" s="23"/>
      <c r="K50" s="24">
        <f t="shared" si="2"/>
        <v>0</v>
      </c>
      <c r="L50" s="24">
        <f t="shared" si="3"/>
        <v>0</v>
      </c>
      <c r="M50" s="24">
        <f t="shared" si="4"/>
        <v>0</v>
      </c>
      <c r="N50" s="24">
        <f t="shared" si="5"/>
        <v>0</v>
      </c>
      <c r="O50" s="24">
        <f t="shared" si="6"/>
        <v>0</v>
      </c>
      <c r="P50" s="24">
        <f t="shared" si="7"/>
        <v>0</v>
      </c>
      <c r="T50" s="145">
        <f t="shared" si="8"/>
        <v>31</v>
      </c>
      <c r="U50" s="145"/>
      <c r="V50" s="157" t="str">
        <f t="shared" si="9"/>
        <v>Putupolistirola papildus siltumizolācijas slānis, (EPS100)</v>
      </c>
      <c r="W50" s="145" t="str">
        <f t="shared" si="9"/>
        <v>gb.</v>
      </c>
      <c r="X50" s="165">
        <f t="shared" si="9"/>
        <v>1</v>
      </c>
    </row>
    <row r="51" spans="1:24" ht="25.5">
      <c r="A51" s="164">
        <v>32</v>
      </c>
      <c r="B51" s="165"/>
      <c r="C51" s="152" t="s">
        <v>769</v>
      </c>
      <c r="D51" s="111" t="s">
        <v>61</v>
      </c>
      <c r="E51" s="158">
        <v>1</v>
      </c>
      <c r="F51" s="23"/>
      <c r="G51" s="23"/>
      <c r="H51" s="23">
        <f t="shared" si="1"/>
        <v>0</v>
      </c>
      <c r="I51" s="23"/>
      <c r="J51" s="23"/>
      <c r="K51" s="24">
        <f t="shared" si="2"/>
        <v>0</v>
      </c>
      <c r="L51" s="24">
        <f t="shared" si="3"/>
        <v>0</v>
      </c>
      <c r="M51" s="24">
        <f t="shared" si="4"/>
        <v>0</v>
      </c>
      <c r="N51" s="24">
        <f t="shared" si="5"/>
        <v>0</v>
      </c>
      <c r="O51" s="24">
        <f t="shared" si="6"/>
        <v>0</v>
      </c>
      <c r="P51" s="24">
        <f t="shared" si="7"/>
        <v>0</v>
      </c>
      <c r="T51" s="145">
        <f t="shared" si="8"/>
        <v>32</v>
      </c>
      <c r="U51" s="145"/>
      <c r="V51" s="157" t="str">
        <f t="shared" si="9"/>
        <v>Konsole ūdens patēriņa mezgla stiprināšanai, (PE100)</v>
      </c>
      <c r="W51" s="145" t="str">
        <f t="shared" si="9"/>
        <v>gb.</v>
      </c>
      <c r="X51" s="165">
        <f t="shared" si="9"/>
        <v>1</v>
      </c>
    </row>
    <row r="52" spans="1:24" ht="25.5">
      <c r="A52" s="164">
        <v>33</v>
      </c>
      <c r="B52" s="165"/>
      <c r="C52" s="152" t="s">
        <v>770</v>
      </c>
      <c r="D52" s="111" t="s">
        <v>61</v>
      </c>
      <c r="E52" s="158">
        <v>2</v>
      </c>
      <c r="F52" s="23"/>
      <c r="G52" s="23"/>
      <c r="H52" s="23">
        <f t="shared" si="1"/>
        <v>0</v>
      </c>
      <c r="I52" s="23"/>
      <c r="J52" s="23"/>
      <c r="K52" s="24">
        <f t="shared" si="2"/>
        <v>0</v>
      </c>
      <c r="L52" s="24">
        <f t="shared" si="3"/>
        <v>0</v>
      </c>
      <c r="M52" s="24">
        <f t="shared" si="4"/>
        <v>0</v>
      </c>
      <c r="N52" s="24">
        <f t="shared" si="5"/>
        <v>0</v>
      </c>
      <c r="O52" s="24">
        <f t="shared" si="6"/>
        <v>0</v>
      </c>
      <c r="P52" s="24">
        <f t="shared" si="7"/>
        <v>0</v>
      </c>
      <c r="T52" s="145">
        <f t="shared" si="8"/>
        <v>33</v>
      </c>
      <c r="U52" s="145"/>
      <c r="V52" s="157" t="str">
        <f t="shared" si="9"/>
        <v>Cauruļu stiprinājums D32-36mm, bultskrūves ar paplāksnēm un uzgriežņiem M8x70mm, (PP)</v>
      </c>
      <c r="W52" s="145" t="str">
        <f t="shared" si="9"/>
        <v>gb.</v>
      </c>
      <c r="X52" s="165">
        <f t="shared" si="9"/>
        <v>2</v>
      </c>
    </row>
    <row r="53" spans="1:24" ht="25.5">
      <c r="A53" s="164">
        <v>34</v>
      </c>
      <c r="B53" s="165"/>
      <c r="C53" s="153" t="s">
        <v>771</v>
      </c>
      <c r="D53" s="111" t="s">
        <v>61</v>
      </c>
      <c r="E53" s="158">
        <v>4</v>
      </c>
      <c r="F53" s="23"/>
      <c r="G53" s="23"/>
      <c r="H53" s="23">
        <f t="shared" si="1"/>
        <v>0</v>
      </c>
      <c r="I53" s="23"/>
      <c r="J53" s="23"/>
      <c r="K53" s="24">
        <f t="shared" si="2"/>
        <v>0</v>
      </c>
      <c r="L53" s="24">
        <f t="shared" si="3"/>
        <v>0</v>
      </c>
      <c r="M53" s="24">
        <f t="shared" si="4"/>
        <v>0</v>
      </c>
      <c r="N53" s="24">
        <f t="shared" si="5"/>
        <v>0</v>
      </c>
      <c r="O53" s="24">
        <f t="shared" si="6"/>
        <v>0</v>
      </c>
      <c r="P53" s="24">
        <f t="shared" si="7"/>
        <v>0</v>
      </c>
      <c r="T53" s="145">
        <f t="shared" si="8"/>
        <v>34</v>
      </c>
      <c r="U53" s="145"/>
      <c r="V53" s="157" t="str">
        <f t="shared" si="9"/>
        <v>Bultskrūves ar paplāksnēm un uzgriežņiem M8x70mm, (A2)</v>
      </c>
      <c r="W53" s="145" t="str">
        <f t="shared" si="9"/>
        <v>gb.</v>
      </c>
      <c r="X53" s="165">
        <f t="shared" si="9"/>
        <v>4</v>
      </c>
    </row>
    <row r="54" spans="1:24" ht="25.5">
      <c r="A54" s="164">
        <v>35</v>
      </c>
      <c r="B54" s="165"/>
      <c r="C54" s="153" t="s">
        <v>772</v>
      </c>
      <c r="D54" s="111" t="s">
        <v>61</v>
      </c>
      <c r="E54" s="158">
        <v>2</v>
      </c>
      <c r="F54" s="23"/>
      <c r="G54" s="23"/>
      <c r="H54" s="23">
        <f t="shared" si="1"/>
        <v>0</v>
      </c>
      <c r="I54" s="23"/>
      <c r="J54" s="23"/>
      <c r="K54" s="24">
        <f t="shared" si="2"/>
        <v>0</v>
      </c>
      <c r="L54" s="24">
        <f t="shared" si="3"/>
        <v>0</v>
      </c>
      <c r="M54" s="24">
        <f t="shared" si="4"/>
        <v>0</v>
      </c>
      <c r="N54" s="24">
        <f t="shared" si="5"/>
        <v>0</v>
      </c>
      <c r="O54" s="24">
        <f t="shared" si="6"/>
        <v>0</v>
      </c>
      <c r="P54" s="24">
        <f t="shared" si="7"/>
        <v>0</v>
      </c>
      <c r="T54" s="145">
        <f t="shared" si="8"/>
        <v>35</v>
      </c>
      <c r="U54" s="145"/>
      <c r="V54" s="157" t="str">
        <f t="shared" si="9"/>
        <v>Kompresijas pāreja ar vītni OD40/DN20 i.v, (PP)</v>
      </c>
      <c r="W54" s="145" t="str">
        <f t="shared" si="9"/>
        <v>gb.</v>
      </c>
      <c r="X54" s="165">
        <f t="shared" si="9"/>
        <v>2</v>
      </c>
    </row>
    <row r="55" spans="1:24">
      <c r="A55" s="164">
        <v>36</v>
      </c>
      <c r="B55" s="165"/>
      <c r="C55" s="153" t="s">
        <v>773</v>
      </c>
      <c r="D55" s="111" t="s">
        <v>61</v>
      </c>
      <c r="E55" s="158">
        <v>1</v>
      </c>
      <c r="F55" s="23"/>
      <c r="G55" s="23"/>
      <c r="H55" s="23">
        <f t="shared" si="1"/>
        <v>0</v>
      </c>
      <c r="I55" s="23"/>
      <c r="J55" s="23"/>
      <c r="K55" s="24">
        <f t="shared" si="2"/>
        <v>0</v>
      </c>
      <c r="L55" s="24">
        <f t="shared" si="3"/>
        <v>0</v>
      </c>
      <c r="M55" s="24">
        <f t="shared" si="4"/>
        <v>0</v>
      </c>
      <c r="N55" s="24">
        <f t="shared" si="5"/>
        <v>0</v>
      </c>
      <c r="O55" s="24">
        <f t="shared" si="6"/>
        <v>0</v>
      </c>
      <c r="P55" s="24">
        <f t="shared" si="7"/>
        <v>0</v>
      </c>
      <c r="T55" s="145">
        <f t="shared" si="8"/>
        <v>36</v>
      </c>
      <c r="U55" s="145"/>
      <c r="V55" s="157" t="str">
        <f t="shared" si="9"/>
        <v>Misiņa filtrs DN20 (3/4”) i-i</v>
      </c>
      <c r="W55" s="145" t="str">
        <f t="shared" si="9"/>
        <v>gb.</v>
      </c>
      <c r="X55" s="165">
        <f t="shared" si="9"/>
        <v>1</v>
      </c>
    </row>
    <row r="56" spans="1:24">
      <c r="A56" s="164">
        <v>37</v>
      </c>
      <c r="B56" s="165"/>
      <c r="C56" s="152" t="s">
        <v>774</v>
      </c>
      <c r="D56" s="111" t="s">
        <v>61</v>
      </c>
      <c r="E56" s="158">
        <v>2</v>
      </c>
      <c r="F56" s="23"/>
      <c r="G56" s="23"/>
      <c r="H56" s="23">
        <f t="shared" si="1"/>
        <v>0</v>
      </c>
      <c r="I56" s="23"/>
      <c r="J56" s="23"/>
      <c r="K56" s="24">
        <f t="shared" si="2"/>
        <v>0</v>
      </c>
      <c r="L56" s="24">
        <f t="shared" si="3"/>
        <v>0</v>
      </c>
      <c r="M56" s="24">
        <f t="shared" si="4"/>
        <v>0</v>
      </c>
      <c r="N56" s="24">
        <f t="shared" si="5"/>
        <v>0</v>
      </c>
      <c r="O56" s="24">
        <f t="shared" si="6"/>
        <v>0</v>
      </c>
      <c r="P56" s="24">
        <f t="shared" si="7"/>
        <v>0</v>
      </c>
      <c r="T56" s="145">
        <f t="shared" si="8"/>
        <v>37</v>
      </c>
      <c r="U56" s="145"/>
      <c r="V56" s="157" t="str">
        <f t="shared" si="9"/>
        <v>Lodveida ventīlis DN20 (3/4”) ā-i</v>
      </c>
      <c r="W56" s="145" t="str">
        <f t="shared" si="9"/>
        <v>gb.</v>
      </c>
      <c r="X56" s="165">
        <f t="shared" si="9"/>
        <v>2</v>
      </c>
    </row>
    <row r="57" spans="1:24">
      <c r="A57" s="164">
        <v>38</v>
      </c>
      <c r="B57" s="165"/>
      <c r="C57" s="153" t="s">
        <v>775</v>
      </c>
      <c r="D57" s="111" t="s">
        <v>61</v>
      </c>
      <c r="E57" s="158">
        <v>2</v>
      </c>
      <c r="F57" s="23"/>
      <c r="G57" s="23"/>
      <c r="H57" s="23">
        <f t="shared" si="1"/>
        <v>0</v>
      </c>
      <c r="I57" s="23"/>
      <c r="J57" s="23"/>
      <c r="K57" s="24">
        <f t="shared" si="2"/>
        <v>0</v>
      </c>
      <c r="L57" s="24">
        <f t="shared" si="3"/>
        <v>0</v>
      </c>
      <c r="M57" s="24">
        <f t="shared" si="4"/>
        <v>0</v>
      </c>
      <c r="N57" s="24">
        <f t="shared" si="5"/>
        <v>0</v>
      </c>
      <c r="O57" s="24">
        <f t="shared" si="6"/>
        <v>0</v>
      </c>
      <c r="P57" s="24">
        <f t="shared" si="7"/>
        <v>0</v>
      </c>
      <c r="T57" s="145">
        <f t="shared" si="8"/>
        <v>38</v>
      </c>
      <c r="U57" s="145"/>
      <c r="V57" s="157" t="str">
        <f t="shared" si="9"/>
        <v>Misiņa līkums DN20 (3/4”), 90º ā-i</v>
      </c>
      <c r="W57" s="145" t="str">
        <f t="shared" si="9"/>
        <v>gb.</v>
      </c>
      <c r="X57" s="165">
        <f t="shared" si="9"/>
        <v>2</v>
      </c>
    </row>
    <row r="58" spans="1:24" ht="25.5">
      <c r="A58" s="164">
        <v>39</v>
      </c>
      <c r="B58" s="165"/>
      <c r="C58" s="152" t="s">
        <v>776</v>
      </c>
      <c r="D58" s="111" t="s">
        <v>61</v>
      </c>
      <c r="E58" s="158">
        <v>1</v>
      </c>
      <c r="F58" s="23"/>
      <c r="G58" s="23"/>
      <c r="H58" s="23">
        <f t="shared" ref="H58:H170" si="10">ROUND(F58*G58,2)</f>
        <v>0</v>
      </c>
      <c r="I58" s="23"/>
      <c r="J58" s="23"/>
      <c r="K58" s="24">
        <f t="shared" ref="K58:K170" si="11">H58+I58+J58</f>
        <v>0</v>
      </c>
      <c r="L58" s="24">
        <f t="shared" ref="L58:L170" si="12">ROUND(E58*F58,2)</f>
        <v>0</v>
      </c>
      <c r="M58" s="24">
        <f t="shared" ref="M58:M170" si="13">ROUND(E58*H58,2)</f>
        <v>0</v>
      </c>
      <c r="N58" s="24">
        <f t="shared" ref="N58:N170" si="14">ROUND(E58*I58,2)</f>
        <v>0</v>
      </c>
      <c r="O58" s="24">
        <f t="shared" ref="O58:O170" si="15">ROUND(E58*J58,2)</f>
        <v>0</v>
      </c>
      <c r="P58" s="24">
        <f t="shared" ref="P58:P170" si="16">M58+N58+O58</f>
        <v>0</v>
      </c>
      <c r="T58" s="145">
        <f t="shared" ref="T58:T187" si="17">A58</f>
        <v>39</v>
      </c>
      <c r="U58" s="145"/>
      <c r="V58" s="157" t="str">
        <f t="shared" si="9"/>
        <v>Daudzplūsmu B tipa ūdens skaitītājs ar skrūvēm Qnom=1.04 l/s 30º DN20</v>
      </c>
      <c r="W58" s="145" t="str">
        <f t="shared" si="9"/>
        <v>gb.</v>
      </c>
      <c r="X58" s="165">
        <f t="shared" si="9"/>
        <v>1</v>
      </c>
    </row>
    <row r="59" spans="1:24">
      <c r="A59" s="164">
        <v>40</v>
      </c>
      <c r="B59" s="165"/>
      <c r="C59" s="153" t="s">
        <v>777</v>
      </c>
      <c r="D59" s="111" t="s">
        <v>61</v>
      </c>
      <c r="E59" s="158">
        <v>1</v>
      </c>
      <c r="F59" s="23"/>
      <c r="G59" s="23"/>
      <c r="H59" s="23">
        <f t="shared" si="10"/>
        <v>0</v>
      </c>
      <c r="I59" s="23"/>
      <c r="J59" s="23"/>
      <c r="K59" s="24">
        <f t="shared" si="11"/>
        <v>0</v>
      </c>
      <c r="L59" s="24">
        <f t="shared" si="12"/>
        <v>0</v>
      </c>
      <c r="M59" s="24">
        <f t="shared" si="13"/>
        <v>0</v>
      </c>
      <c r="N59" s="24">
        <f t="shared" si="14"/>
        <v>0</v>
      </c>
      <c r="O59" s="24">
        <f t="shared" si="15"/>
        <v>0</v>
      </c>
      <c r="P59" s="24">
        <f t="shared" si="16"/>
        <v>0</v>
      </c>
      <c r="T59" s="145">
        <f t="shared" si="17"/>
        <v>40</v>
      </c>
      <c r="U59" s="145"/>
      <c r="V59" s="157" t="str">
        <f t="shared" si="9"/>
        <v>Mērītājakas apsaiste DN20</v>
      </c>
      <c r="W59" s="145" t="str">
        <f t="shared" si="9"/>
        <v>gb.</v>
      </c>
      <c r="X59" s="165">
        <f t="shared" si="9"/>
        <v>1</v>
      </c>
    </row>
    <row r="60" spans="1:24">
      <c r="A60" s="178"/>
      <c r="B60" s="179"/>
      <c r="C60" s="174" t="s">
        <v>778</v>
      </c>
      <c r="D60" s="162"/>
      <c r="E60" s="176"/>
      <c r="F60" s="163"/>
      <c r="G60" s="163"/>
      <c r="H60" s="163"/>
      <c r="I60" s="163"/>
      <c r="J60" s="163"/>
      <c r="K60" s="163"/>
      <c r="L60" s="163"/>
      <c r="M60" s="163"/>
      <c r="N60" s="163"/>
      <c r="O60" s="163"/>
      <c r="P60" s="163"/>
      <c r="T60" s="145"/>
      <c r="U60" s="145"/>
      <c r="V60" s="157" t="str">
        <f t="shared" si="9"/>
        <v>Ugunsdzēsības hidranta aka</v>
      </c>
      <c r="W60" s="145"/>
      <c r="X60" s="165"/>
    </row>
    <row r="61" spans="1:24" ht="63.75">
      <c r="A61" s="164">
        <v>41</v>
      </c>
      <c r="B61" s="165"/>
      <c r="C61" s="153" t="s">
        <v>779</v>
      </c>
      <c r="D61" s="111" t="s">
        <v>64</v>
      </c>
      <c r="E61" s="158">
        <v>1</v>
      </c>
      <c r="F61" s="23"/>
      <c r="G61" s="23"/>
      <c r="H61" s="23">
        <f t="shared" si="10"/>
        <v>0</v>
      </c>
      <c r="I61" s="23"/>
      <c r="J61" s="23"/>
      <c r="K61" s="24">
        <f t="shared" si="11"/>
        <v>0</v>
      </c>
      <c r="L61" s="24">
        <f t="shared" si="12"/>
        <v>0</v>
      </c>
      <c r="M61" s="24">
        <f t="shared" si="13"/>
        <v>0</v>
      </c>
      <c r="N61" s="24">
        <f t="shared" si="14"/>
        <v>0</v>
      </c>
      <c r="O61" s="24">
        <f t="shared" si="15"/>
        <v>0</v>
      </c>
      <c r="P61" s="24">
        <f t="shared" si="16"/>
        <v>0</v>
      </c>
      <c r="T61" s="145">
        <f t="shared" si="17"/>
        <v>41</v>
      </c>
      <c r="U61" s="145"/>
      <c r="V61" s="157" t="str">
        <f t="shared" si="9"/>
        <v>Dzelzsbetona grodu aka DN1500 mm ar gropi un blīvgumiju, ar kāpšļiem, pārsedzi, hidroizolēta pilnībā, ķeta rāmis ar vāku OD 700mm, slodzes klase D400, H=2,20 m, t.sk vāks, montāža un iebūve</v>
      </c>
      <c r="W61" s="145" t="str">
        <f t="shared" si="9"/>
        <v>kpl.</v>
      </c>
      <c r="X61" s="165">
        <f t="shared" si="9"/>
        <v>1</v>
      </c>
    </row>
    <row r="62" spans="1:24" ht="38.25">
      <c r="A62" s="164">
        <v>42</v>
      </c>
      <c r="B62" s="165"/>
      <c r="C62" s="152" t="s">
        <v>780</v>
      </c>
      <c r="D62" s="111" t="s">
        <v>64</v>
      </c>
      <c r="E62" s="158">
        <v>1</v>
      </c>
      <c r="F62" s="23"/>
      <c r="G62" s="23"/>
      <c r="H62" s="23">
        <f t="shared" si="10"/>
        <v>0</v>
      </c>
      <c r="I62" s="23"/>
      <c r="J62" s="23"/>
      <c r="K62" s="24">
        <f t="shared" si="11"/>
        <v>0</v>
      </c>
      <c r="L62" s="24">
        <f t="shared" si="12"/>
        <v>0</v>
      </c>
      <c r="M62" s="24">
        <f t="shared" si="13"/>
        <v>0</v>
      </c>
      <c r="N62" s="24">
        <f t="shared" si="14"/>
        <v>0</v>
      </c>
      <c r="O62" s="24">
        <f t="shared" si="15"/>
        <v>0</v>
      </c>
      <c r="P62" s="24">
        <f t="shared" si="16"/>
        <v>0</v>
      </c>
      <c r="T62" s="145">
        <f t="shared" si="17"/>
        <v>42</v>
      </c>
      <c r="U62" s="145"/>
      <c r="V62" s="157" t="str">
        <f t="shared" si="9"/>
        <v>Apakšzemes ugunsdzēsības hidrants ar divkāršu slēguma sistēmu un siltumizolāciju HMS-1, H=1227 mm</v>
      </c>
      <c r="W62" s="145" t="str">
        <f t="shared" si="9"/>
        <v>kpl.</v>
      </c>
      <c r="X62" s="165">
        <f t="shared" si="9"/>
        <v>1</v>
      </c>
    </row>
    <row r="63" spans="1:24">
      <c r="A63" s="164">
        <v>43</v>
      </c>
      <c r="B63" s="165"/>
      <c r="C63" s="152" t="s">
        <v>781</v>
      </c>
      <c r="D63" s="111" t="s">
        <v>61</v>
      </c>
      <c r="E63" s="158">
        <v>1</v>
      </c>
      <c r="F63" s="23"/>
      <c r="G63" s="23"/>
      <c r="H63" s="23">
        <f t="shared" si="10"/>
        <v>0</v>
      </c>
      <c r="I63" s="23"/>
      <c r="J63" s="23"/>
      <c r="K63" s="24">
        <f t="shared" si="11"/>
        <v>0</v>
      </c>
      <c r="L63" s="24">
        <f t="shared" si="12"/>
        <v>0</v>
      </c>
      <c r="M63" s="24">
        <f t="shared" si="13"/>
        <v>0</v>
      </c>
      <c r="N63" s="24">
        <f t="shared" si="14"/>
        <v>0</v>
      </c>
      <c r="O63" s="24">
        <f t="shared" si="15"/>
        <v>0</v>
      </c>
      <c r="P63" s="24">
        <f t="shared" si="16"/>
        <v>0</v>
      </c>
      <c r="T63" s="145">
        <f t="shared" si="17"/>
        <v>43</v>
      </c>
      <c r="U63" s="145"/>
      <c r="V63" s="157" t="str">
        <f t="shared" si="9"/>
        <v>Atloku aizbīdnis DN100</v>
      </c>
      <c r="W63" s="145" t="str">
        <f t="shared" si="9"/>
        <v>gb.</v>
      </c>
      <c r="X63" s="165">
        <f t="shared" si="9"/>
        <v>1</v>
      </c>
    </row>
    <row r="64" spans="1:24">
      <c r="A64" s="164">
        <v>44</v>
      </c>
      <c r="B64" s="165"/>
      <c r="C64" s="152" t="s">
        <v>782</v>
      </c>
      <c r="D64" s="111" t="s">
        <v>61</v>
      </c>
      <c r="E64" s="158">
        <v>1</v>
      </c>
      <c r="F64" s="23"/>
      <c r="G64" s="23"/>
      <c r="H64" s="23">
        <f t="shared" si="10"/>
        <v>0</v>
      </c>
      <c r="I64" s="23"/>
      <c r="J64" s="23"/>
      <c r="K64" s="24">
        <f t="shared" si="11"/>
        <v>0</v>
      </c>
      <c r="L64" s="24">
        <f t="shared" si="12"/>
        <v>0</v>
      </c>
      <c r="M64" s="24">
        <f t="shared" si="13"/>
        <v>0</v>
      </c>
      <c r="N64" s="24">
        <f t="shared" si="14"/>
        <v>0</v>
      </c>
      <c r="O64" s="24">
        <f t="shared" si="15"/>
        <v>0</v>
      </c>
      <c r="P64" s="24">
        <f t="shared" si="16"/>
        <v>0</v>
      </c>
      <c r="T64" s="145">
        <f t="shared" si="17"/>
        <v>44</v>
      </c>
      <c r="U64" s="145"/>
      <c r="V64" s="157" t="str">
        <f t="shared" si="9"/>
        <v>Atloku trejgabals DN100/100/100</v>
      </c>
      <c r="W64" s="145" t="str">
        <f t="shared" si="9"/>
        <v>gb.</v>
      </c>
      <c r="X64" s="165">
        <f t="shared" si="9"/>
        <v>1</v>
      </c>
    </row>
    <row r="65" spans="1:24">
      <c r="A65" s="164">
        <v>45</v>
      </c>
      <c r="B65" s="165"/>
      <c r="C65" s="153" t="s">
        <v>783</v>
      </c>
      <c r="D65" s="111" t="s">
        <v>61</v>
      </c>
      <c r="E65" s="158">
        <v>2</v>
      </c>
      <c r="F65" s="23"/>
      <c r="G65" s="23"/>
      <c r="H65" s="23">
        <f t="shared" si="10"/>
        <v>0</v>
      </c>
      <c r="I65" s="23"/>
      <c r="J65" s="23"/>
      <c r="K65" s="24">
        <f t="shared" si="11"/>
        <v>0</v>
      </c>
      <c r="L65" s="24">
        <f t="shared" si="12"/>
        <v>0</v>
      </c>
      <c r="M65" s="24">
        <f t="shared" si="13"/>
        <v>0</v>
      </c>
      <c r="N65" s="24">
        <f t="shared" si="14"/>
        <v>0</v>
      </c>
      <c r="O65" s="24">
        <f t="shared" si="15"/>
        <v>0</v>
      </c>
      <c r="P65" s="24">
        <f t="shared" si="16"/>
        <v>0</v>
      </c>
      <c r="T65" s="145">
        <f t="shared" si="17"/>
        <v>45</v>
      </c>
      <c r="U65" s="145"/>
      <c r="V65" s="157" t="str">
        <f t="shared" si="9"/>
        <v>Atloku adapters DN100</v>
      </c>
      <c r="W65" s="145" t="str">
        <f t="shared" si="9"/>
        <v>gb.</v>
      </c>
      <c r="X65" s="165">
        <f t="shared" si="9"/>
        <v>2</v>
      </c>
    </row>
    <row r="66" spans="1:24">
      <c r="A66" s="164">
        <v>46</v>
      </c>
      <c r="B66" s="165"/>
      <c r="C66" s="152" t="s">
        <v>784</v>
      </c>
      <c r="D66" s="111" t="s">
        <v>61</v>
      </c>
      <c r="E66" s="158">
        <v>2</v>
      </c>
      <c r="F66" s="23"/>
      <c r="G66" s="23"/>
      <c r="H66" s="23">
        <f t="shared" si="10"/>
        <v>0</v>
      </c>
      <c r="I66" s="23"/>
      <c r="J66" s="23"/>
      <c r="K66" s="24">
        <f t="shared" si="11"/>
        <v>0</v>
      </c>
      <c r="L66" s="24">
        <f t="shared" si="12"/>
        <v>0</v>
      </c>
      <c r="M66" s="24">
        <f t="shared" si="13"/>
        <v>0</v>
      </c>
      <c r="N66" s="24">
        <f t="shared" si="14"/>
        <v>0</v>
      </c>
      <c r="O66" s="24">
        <f t="shared" si="15"/>
        <v>0</v>
      </c>
      <c r="P66" s="24">
        <f t="shared" si="16"/>
        <v>0</v>
      </c>
      <c r="T66" s="145">
        <f t="shared" si="17"/>
        <v>46</v>
      </c>
      <c r="U66" s="145"/>
      <c r="V66" s="157" t="str">
        <f t="shared" si="9"/>
        <v>Aizsargčaula DN120</v>
      </c>
      <c r="W66" s="145" t="str">
        <f t="shared" si="9"/>
        <v>gb.</v>
      </c>
      <c r="X66" s="165">
        <f t="shared" si="9"/>
        <v>2</v>
      </c>
    </row>
    <row r="67" spans="1:24" ht="25.5">
      <c r="A67" s="164">
        <v>47</v>
      </c>
      <c r="B67" s="165"/>
      <c r="C67" s="153" t="s">
        <v>785</v>
      </c>
      <c r="D67" s="111" t="s">
        <v>1202</v>
      </c>
      <c r="E67" s="158">
        <v>0.02</v>
      </c>
      <c r="F67" s="23"/>
      <c r="G67" s="23"/>
      <c r="H67" s="23">
        <f t="shared" si="10"/>
        <v>0</v>
      </c>
      <c r="I67" s="23"/>
      <c r="J67" s="23"/>
      <c r="K67" s="24">
        <f t="shared" si="11"/>
        <v>0</v>
      </c>
      <c r="L67" s="24">
        <f t="shared" si="12"/>
        <v>0</v>
      </c>
      <c r="M67" s="24">
        <f t="shared" si="13"/>
        <v>0</v>
      </c>
      <c r="N67" s="24">
        <f t="shared" si="14"/>
        <v>0</v>
      </c>
      <c r="O67" s="24">
        <f t="shared" si="15"/>
        <v>0</v>
      </c>
      <c r="P67" s="24">
        <f t="shared" si="16"/>
        <v>0</v>
      </c>
      <c r="T67" s="145">
        <f t="shared" si="17"/>
        <v>47</v>
      </c>
      <c r="U67" s="145"/>
      <c r="V67" s="157" t="str">
        <f t="shared" si="9"/>
        <v>Betonēts balsts zem aizbīdņa un trejgabala 240x200x150 mm</v>
      </c>
      <c r="W67" s="145" t="str">
        <f t="shared" si="9"/>
        <v>m³</v>
      </c>
      <c r="X67" s="165">
        <f t="shared" si="9"/>
        <v>0.02</v>
      </c>
    </row>
    <row r="68" spans="1:24">
      <c r="A68" s="178"/>
      <c r="B68" s="179"/>
      <c r="C68" s="174" t="s">
        <v>786</v>
      </c>
      <c r="D68" s="162"/>
      <c r="E68" s="176"/>
      <c r="F68" s="163"/>
      <c r="G68" s="163"/>
      <c r="H68" s="163"/>
      <c r="I68" s="163"/>
      <c r="J68" s="163"/>
      <c r="K68" s="163"/>
      <c r="L68" s="163"/>
      <c r="M68" s="163"/>
      <c r="N68" s="163"/>
      <c r="O68" s="163"/>
      <c r="P68" s="163"/>
      <c r="T68" s="145"/>
      <c r="U68" s="145"/>
      <c r="V68" s="157" t="str">
        <f t="shared" si="9"/>
        <v>Saimnieciskā kanalizācija K-1</v>
      </c>
      <c r="W68" s="145"/>
      <c r="X68" s="165"/>
    </row>
    <row r="69" spans="1:24" ht="63.75">
      <c r="A69" s="164">
        <v>48</v>
      </c>
      <c r="B69" s="165"/>
      <c r="C69" s="152" t="s">
        <v>787</v>
      </c>
      <c r="D69" s="111" t="s">
        <v>64</v>
      </c>
      <c r="E69" s="158">
        <v>5</v>
      </c>
      <c r="F69" s="23"/>
      <c r="G69" s="23"/>
      <c r="H69" s="23">
        <f t="shared" si="10"/>
        <v>0</v>
      </c>
      <c r="I69" s="23"/>
      <c r="J69" s="23"/>
      <c r="K69" s="24">
        <f t="shared" si="11"/>
        <v>0</v>
      </c>
      <c r="L69" s="24">
        <f t="shared" si="12"/>
        <v>0</v>
      </c>
      <c r="M69" s="24">
        <f t="shared" si="13"/>
        <v>0</v>
      </c>
      <c r="N69" s="24">
        <f t="shared" si="14"/>
        <v>0</v>
      </c>
      <c r="O69" s="24">
        <f t="shared" si="15"/>
        <v>0</v>
      </c>
      <c r="P69" s="24">
        <f t="shared" si="16"/>
        <v>0</v>
      </c>
      <c r="T69" s="145">
        <f t="shared" si="17"/>
        <v>48</v>
      </c>
      <c r="U69" s="145"/>
      <c r="V69" s="157" t="str">
        <f t="shared" si="9"/>
        <v>PVC skataka Tegra 425 komplektā ar augstuma regulēšanas cauruli, teleskopisko cauruli un ķeta vāku, slodzes klase D400, H=2,47, H=1,86, H=1,81, H=1,96, H=1.43, t.sk vāks, montāža un iebūve</v>
      </c>
      <c r="W69" s="145" t="str">
        <f t="shared" si="9"/>
        <v>kpl.</v>
      </c>
      <c r="X69" s="165">
        <f t="shared" si="9"/>
        <v>5</v>
      </c>
    </row>
    <row r="70" spans="1:24" ht="38.25">
      <c r="A70" s="164">
        <v>49</v>
      </c>
      <c r="B70" s="165"/>
      <c r="C70" s="153" t="s">
        <v>788</v>
      </c>
      <c r="D70" s="111" t="s">
        <v>56</v>
      </c>
      <c r="E70" s="158">
        <v>8</v>
      </c>
      <c r="F70" s="23"/>
      <c r="G70" s="23"/>
      <c r="H70" s="23">
        <f t="shared" si="10"/>
        <v>0</v>
      </c>
      <c r="I70" s="23"/>
      <c r="J70" s="23"/>
      <c r="K70" s="24">
        <f t="shared" si="11"/>
        <v>0</v>
      </c>
      <c r="L70" s="24">
        <f t="shared" si="12"/>
        <v>0</v>
      </c>
      <c r="M70" s="24">
        <f t="shared" si="13"/>
        <v>0</v>
      </c>
      <c r="N70" s="24">
        <f t="shared" si="14"/>
        <v>0</v>
      </c>
      <c r="O70" s="24">
        <f t="shared" si="15"/>
        <v>0</v>
      </c>
      <c r="P70" s="24">
        <f t="shared" si="16"/>
        <v>0</v>
      </c>
      <c r="T70" s="145">
        <f t="shared" si="17"/>
        <v>49</v>
      </c>
      <c r="U70" s="145"/>
      <c r="V70" s="157" t="str">
        <f t="shared" si="9"/>
        <v>Kanalizācijas caurule PVC OD110x3.0 SN8 ietverot grunts rakšanu, aizbēršanu, liekās grunts transportu uz atbērtni un tās montāža</v>
      </c>
      <c r="W70" s="145" t="str">
        <f t="shared" si="9"/>
        <v>m</v>
      </c>
      <c r="X70" s="165">
        <f t="shared" si="9"/>
        <v>8</v>
      </c>
    </row>
    <row r="71" spans="1:24" ht="38.25">
      <c r="A71" s="164">
        <v>50</v>
      </c>
      <c r="B71" s="165"/>
      <c r="C71" s="153" t="s">
        <v>789</v>
      </c>
      <c r="D71" s="111" t="s">
        <v>56</v>
      </c>
      <c r="E71" s="158">
        <v>97</v>
      </c>
      <c r="F71" s="23"/>
      <c r="G71" s="23"/>
      <c r="H71" s="23">
        <f t="shared" si="10"/>
        <v>0</v>
      </c>
      <c r="I71" s="23"/>
      <c r="J71" s="23"/>
      <c r="K71" s="24">
        <f t="shared" si="11"/>
        <v>0</v>
      </c>
      <c r="L71" s="24">
        <f t="shared" si="12"/>
        <v>0</v>
      </c>
      <c r="M71" s="24">
        <f t="shared" si="13"/>
        <v>0</v>
      </c>
      <c r="N71" s="24">
        <f t="shared" si="14"/>
        <v>0</v>
      </c>
      <c r="O71" s="24">
        <f t="shared" si="15"/>
        <v>0</v>
      </c>
      <c r="P71" s="24">
        <f t="shared" si="16"/>
        <v>0</v>
      </c>
      <c r="T71" s="145">
        <f t="shared" si="17"/>
        <v>50</v>
      </c>
      <c r="U71" s="145"/>
      <c r="V71" s="157" t="str">
        <f t="shared" si="9"/>
        <v>Kanalizācijas caurule PVC OD160x4.7 SN8 ietverot grunts rakšanu, aizbēršanu, liekās grunts transportu uz atbērtni un tās montāža</v>
      </c>
      <c r="W71" s="145" t="str">
        <f t="shared" si="9"/>
        <v>m</v>
      </c>
      <c r="X71" s="165">
        <f t="shared" si="9"/>
        <v>97</v>
      </c>
    </row>
    <row r="72" spans="1:24">
      <c r="A72" s="164">
        <v>51</v>
      </c>
      <c r="B72" s="165"/>
      <c r="C72" s="152" t="s">
        <v>790</v>
      </c>
      <c r="D72" s="111" t="s">
        <v>61</v>
      </c>
      <c r="E72" s="158">
        <v>1</v>
      </c>
      <c r="F72" s="23"/>
      <c r="G72" s="23"/>
      <c r="H72" s="23">
        <f t="shared" si="10"/>
        <v>0</v>
      </c>
      <c r="I72" s="23"/>
      <c r="J72" s="23"/>
      <c r="K72" s="24">
        <f t="shared" si="11"/>
        <v>0</v>
      </c>
      <c r="L72" s="24">
        <f t="shared" si="12"/>
        <v>0</v>
      </c>
      <c r="M72" s="24">
        <f t="shared" si="13"/>
        <v>0</v>
      </c>
      <c r="N72" s="24">
        <f t="shared" si="14"/>
        <v>0</v>
      </c>
      <c r="O72" s="24">
        <f t="shared" si="15"/>
        <v>0</v>
      </c>
      <c r="P72" s="24">
        <f t="shared" si="16"/>
        <v>0</v>
      </c>
      <c r="T72" s="145">
        <f t="shared" si="17"/>
        <v>51</v>
      </c>
      <c r="U72" s="145"/>
      <c r="V72" s="157" t="str">
        <f t="shared" si="9"/>
        <v>Trejgabals PVC OD160/160</v>
      </c>
      <c r="W72" s="145" t="str">
        <f t="shared" si="9"/>
        <v>gb.</v>
      </c>
      <c r="X72" s="165">
        <f t="shared" si="9"/>
        <v>1</v>
      </c>
    </row>
    <row r="73" spans="1:24">
      <c r="A73" s="164">
        <v>52</v>
      </c>
      <c r="B73" s="165"/>
      <c r="C73" s="153" t="s">
        <v>791</v>
      </c>
      <c r="D73" s="111" t="s">
        <v>61</v>
      </c>
      <c r="E73" s="158">
        <v>3</v>
      </c>
      <c r="F73" s="23"/>
      <c r="G73" s="23"/>
      <c r="H73" s="23">
        <f t="shared" si="10"/>
        <v>0</v>
      </c>
      <c r="I73" s="23"/>
      <c r="J73" s="23"/>
      <c r="K73" s="24">
        <f t="shared" si="11"/>
        <v>0</v>
      </c>
      <c r="L73" s="24">
        <f t="shared" si="12"/>
        <v>0</v>
      </c>
      <c r="M73" s="24">
        <f t="shared" si="13"/>
        <v>0</v>
      </c>
      <c r="N73" s="24">
        <f t="shared" si="14"/>
        <v>0</v>
      </c>
      <c r="O73" s="24">
        <f t="shared" si="15"/>
        <v>0</v>
      </c>
      <c r="P73" s="24">
        <f t="shared" si="16"/>
        <v>0</v>
      </c>
      <c r="T73" s="145">
        <f t="shared" si="17"/>
        <v>52</v>
      </c>
      <c r="U73" s="145"/>
      <c r="V73" s="157" t="str">
        <f t="shared" si="9"/>
        <v>Līkums 45º PVC OD160</v>
      </c>
      <c r="W73" s="145" t="str">
        <f t="shared" si="9"/>
        <v>gb.</v>
      </c>
      <c r="X73" s="165">
        <f t="shared" si="9"/>
        <v>3</v>
      </c>
    </row>
    <row r="74" spans="1:24" ht="25.5">
      <c r="A74" s="164">
        <v>53</v>
      </c>
      <c r="B74" s="165"/>
      <c r="C74" s="152" t="s">
        <v>792</v>
      </c>
      <c r="D74" s="111" t="s">
        <v>61</v>
      </c>
      <c r="E74" s="158">
        <v>2</v>
      </c>
      <c r="F74" s="23"/>
      <c r="G74" s="23"/>
      <c r="H74" s="23">
        <f t="shared" si="10"/>
        <v>0</v>
      </c>
      <c r="I74" s="23"/>
      <c r="J74" s="23"/>
      <c r="K74" s="24">
        <f t="shared" si="11"/>
        <v>0</v>
      </c>
      <c r="L74" s="24">
        <f t="shared" si="12"/>
        <v>0</v>
      </c>
      <c r="M74" s="24">
        <f t="shared" si="13"/>
        <v>0</v>
      </c>
      <c r="N74" s="24">
        <f t="shared" si="14"/>
        <v>0</v>
      </c>
      <c r="O74" s="24">
        <f t="shared" si="15"/>
        <v>0</v>
      </c>
      <c r="P74" s="24">
        <f t="shared" si="16"/>
        <v>0</v>
      </c>
      <c r="T74" s="145">
        <f t="shared" si="17"/>
        <v>53</v>
      </c>
      <c r="U74" s="145"/>
      <c r="V74" s="157" t="str">
        <f t="shared" si="9"/>
        <v>Iebetonējama aizsargčaula OD110 mm, un tās montāža</v>
      </c>
      <c r="W74" s="145" t="str">
        <f t="shared" si="9"/>
        <v>gb.</v>
      </c>
      <c r="X74" s="165">
        <f t="shared" si="9"/>
        <v>2</v>
      </c>
    </row>
    <row r="75" spans="1:24" ht="25.5">
      <c r="A75" s="164">
        <v>54</v>
      </c>
      <c r="B75" s="165"/>
      <c r="C75" s="152" t="s">
        <v>793</v>
      </c>
      <c r="D75" s="111" t="s">
        <v>61</v>
      </c>
      <c r="E75" s="158">
        <v>1</v>
      </c>
      <c r="F75" s="23"/>
      <c r="G75" s="23"/>
      <c r="H75" s="23">
        <f t="shared" si="10"/>
        <v>0</v>
      </c>
      <c r="I75" s="23"/>
      <c r="J75" s="23"/>
      <c r="K75" s="24">
        <f t="shared" si="11"/>
        <v>0</v>
      </c>
      <c r="L75" s="24">
        <f t="shared" si="12"/>
        <v>0</v>
      </c>
      <c r="M75" s="24">
        <f t="shared" si="13"/>
        <v>0</v>
      </c>
      <c r="N75" s="24">
        <f t="shared" si="14"/>
        <v>0</v>
      </c>
      <c r="O75" s="24">
        <f t="shared" si="15"/>
        <v>0</v>
      </c>
      <c r="P75" s="24">
        <f t="shared" si="16"/>
        <v>0</v>
      </c>
      <c r="T75" s="145">
        <f t="shared" si="17"/>
        <v>54</v>
      </c>
      <c r="U75" s="145"/>
      <c r="V75" s="157" t="str">
        <f t="shared" si="9"/>
        <v>Iebetonējama aizsargčaula OD160 mm, un tās montāža</v>
      </c>
      <c r="W75" s="145" t="str">
        <f t="shared" si="9"/>
        <v>gb.</v>
      </c>
      <c r="X75" s="165">
        <f t="shared" si="9"/>
        <v>1</v>
      </c>
    </row>
    <row r="76" spans="1:24" ht="38.25">
      <c r="A76" s="164">
        <v>55</v>
      </c>
      <c r="B76" s="165"/>
      <c r="C76" s="152" t="s">
        <v>748</v>
      </c>
      <c r="D76" s="111" t="s">
        <v>59</v>
      </c>
      <c r="E76" s="158">
        <v>13</v>
      </c>
      <c r="F76" s="23"/>
      <c r="G76" s="23"/>
      <c r="H76" s="23">
        <f t="shared" si="10"/>
        <v>0</v>
      </c>
      <c r="I76" s="23"/>
      <c r="J76" s="23"/>
      <c r="K76" s="24">
        <f t="shared" si="11"/>
        <v>0</v>
      </c>
      <c r="L76" s="24">
        <f t="shared" si="12"/>
        <v>0</v>
      </c>
      <c r="M76" s="24">
        <f t="shared" si="13"/>
        <v>0</v>
      </c>
      <c r="N76" s="24">
        <f t="shared" si="14"/>
        <v>0</v>
      </c>
      <c r="O76" s="24">
        <f t="shared" si="15"/>
        <v>0</v>
      </c>
      <c r="P76" s="24">
        <f t="shared" si="16"/>
        <v>0</v>
      </c>
      <c r="T76" s="145">
        <f t="shared" si="17"/>
        <v>55</v>
      </c>
      <c r="U76" s="145"/>
      <c r="V76" s="157" t="str">
        <f t="shared" ref="V76:V107" si="18">C76</f>
        <v>Šķērsojumi ar esošajām, turpmāk ekspluatācijā izmantojamām, cauruļvadu un kabeļu komunikācijām, t.sk. to atšurfēšana.</v>
      </c>
      <c r="W76" s="145" t="str">
        <f t="shared" ref="W76:W107" si="19">D76</f>
        <v>vietas</v>
      </c>
      <c r="X76" s="165">
        <f t="shared" ref="X76:X107" si="20">E76</f>
        <v>13</v>
      </c>
    </row>
    <row r="77" spans="1:24">
      <c r="A77" s="164">
        <v>56</v>
      </c>
      <c r="B77" s="165"/>
      <c r="C77" s="153" t="s">
        <v>749</v>
      </c>
      <c r="D77" s="111" t="s">
        <v>57</v>
      </c>
      <c r="E77" s="158">
        <v>179</v>
      </c>
      <c r="F77" s="23"/>
      <c r="G77" s="23"/>
      <c r="H77" s="23">
        <f t="shared" si="10"/>
        <v>0</v>
      </c>
      <c r="I77" s="23"/>
      <c r="J77" s="23"/>
      <c r="K77" s="24">
        <f t="shared" si="11"/>
        <v>0</v>
      </c>
      <c r="L77" s="24">
        <f t="shared" si="12"/>
        <v>0</v>
      </c>
      <c r="M77" s="24">
        <f t="shared" si="13"/>
        <v>0</v>
      </c>
      <c r="N77" s="24">
        <f t="shared" si="14"/>
        <v>0</v>
      </c>
      <c r="O77" s="24">
        <f t="shared" si="15"/>
        <v>0</v>
      </c>
      <c r="P77" s="24">
        <f t="shared" si="16"/>
        <v>0</v>
      </c>
      <c r="T77" s="145">
        <f t="shared" si="17"/>
        <v>56</v>
      </c>
      <c r="U77" s="145"/>
      <c r="V77" s="157" t="str">
        <f t="shared" si="18"/>
        <v>Tranšeju rakšana /aizbēršana</v>
      </c>
      <c r="W77" s="145" t="str">
        <f t="shared" si="19"/>
        <v>m3</v>
      </c>
      <c r="X77" s="165">
        <f t="shared" si="20"/>
        <v>179</v>
      </c>
    </row>
    <row r="78" spans="1:24" ht="25.5">
      <c r="A78" s="164">
        <v>57</v>
      </c>
      <c r="B78" s="165"/>
      <c r="C78" s="152" t="s">
        <v>750</v>
      </c>
      <c r="D78" s="111" t="s">
        <v>57</v>
      </c>
      <c r="E78" s="158">
        <v>70</v>
      </c>
      <c r="F78" s="23"/>
      <c r="G78" s="23"/>
      <c r="H78" s="23">
        <f t="shared" si="10"/>
        <v>0</v>
      </c>
      <c r="I78" s="23"/>
      <c r="J78" s="23"/>
      <c r="K78" s="24">
        <f t="shared" si="11"/>
        <v>0</v>
      </c>
      <c r="L78" s="24">
        <f t="shared" si="12"/>
        <v>0</v>
      </c>
      <c r="M78" s="24">
        <f t="shared" si="13"/>
        <v>0</v>
      </c>
      <c r="N78" s="24">
        <f t="shared" si="14"/>
        <v>0</v>
      </c>
      <c r="O78" s="24">
        <f t="shared" si="15"/>
        <v>0</v>
      </c>
      <c r="P78" s="24">
        <f t="shared" si="16"/>
        <v>0</v>
      </c>
      <c r="T78" s="145">
        <f t="shared" si="17"/>
        <v>57</v>
      </c>
      <c r="U78" s="145"/>
      <c r="V78" s="157" t="str">
        <f t="shared" si="18"/>
        <v>Smilts apbēruma veidošana virs cauruļvadiem, grunts blietēšana</v>
      </c>
      <c r="W78" s="145" t="str">
        <f t="shared" si="19"/>
        <v>m3</v>
      </c>
      <c r="X78" s="165">
        <f t="shared" si="20"/>
        <v>70</v>
      </c>
    </row>
    <row r="79" spans="1:24" ht="25.5">
      <c r="A79" s="164">
        <v>58</v>
      </c>
      <c r="B79" s="165"/>
      <c r="C79" s="152" t="s">
        <v>751</v>
      </c>
      <c r="D79" s="111" t="s">
        <v>57</v>
      </c>
      <c r="E79" s="158">
        <v>95</v>
      </c>
      <c r="F79" s="23"/>
      <c r="G79" s="23"/>
      <c r="H79" s="23">
        <f t="shared" si="10"/>
        <v>0</v>
      </c>
      <c r="I79" s="23"/>
      <c r="J79" s="23"/>
      <c r="K79" s="24">
        <f t="shared" si="11"/>
        <v>0</v>
      </c>
      <c r="L79" s="24">
        <f t="shared" si="12"/>
        <v>0</v>
      </c>
      <c r="M79" s="24">
        <f t="shared" si="13"/>
        <v>0</v>
      </c>
      <c r="N79" s="24">
        <f t="shared" si="14"/>
        <v>0</v>
      </c>
      <c r="O79" s="24">
        <f t="shared" si="15"/>
        <v>0</v>
      </c>
      <c r="P79" s="24">
        <f t="shared" si="16"/>
        <v>0</v>
      </c>
      <c r="T79" s="145">
        <f t="shared" si="17"/>
        <v>58</v>
      </c>
      <c r="U79" s="145"/>
      <c r="V79" s="157" t="str">
        <f t="shared" si="18"/>
        <v>Liekās/ nomaināmās grunts transportēšana uz atbērtni</v>
      </c>
      <c r="W79" s="145" t="str">
        <f t="shared" si="19"/>
        <v>m3</v>
      </c>
      <c r="X79" s="165">
        <f t="shared" si="20"/>
        <v>95</v>
      </c>
    </row>
    <row r="80" spans="1:24">
      <c r="A80" s="164">
        <v>59</v>
      </c>
      <c r="B80" s="165"/>
      <c r="C80" s="153" t="s">
        <v>752</v>
      </c>
      <c r="D80" s="111" t="s">
        <v>64</v>
      </c>
      <c r="E80" s="158">
        <v>1</v>
      </c>
      <c r="F80" s="23"/>
      <c r="G80" s="23"/>
      <c r="H80" s="23">
        <f t="shared" si="10"/>
        <v>0</v>
      </c>
      <c r="I80" s="23"/>
      <c r="J80" s="23"/>
      <c r="K80" s="24">
        <f t="shared" si="11"/>
        <v>0</v>
      </c>
      <c r="L80" s="24">
        <f t="shared" si="12"/>
        <v>0</v>
      </c>
      <c r="M80" s="24">
        <f t="shared" si="13"/>
        <v>0</v>
      </c>
      <c r="N80" s="24">
        <f t="shared" si="14"/>
        <v>0</v>
      </c>
      <c r="O80" s="24">
        <f t="shared" si="15"/>
        <v>0</v>
      </c>
      <c r="P80" s="24">
        <f t="shared" si="16"/>
        <v>0</v>
      </c>
      <c r="T80" s="145">
        <f t="shared" si="17"/>
        <v>59</v>
      </c>
      <c r="U80" s="145"/>
      <c r="V80" s="157" t="str">
        <f t="shared" si="18"/>
        <v>Vairogi tranšeju sienu nostiprināšanai</v>
      </c>
      <c r="W80" s="145" t="str">
        <f t="shared" si="19"/>
        <v>kpl.</v>
      </c>
      <c r="X80" s="165">
        <f t="shared" si="20"/>
        <v>1</v>
      </c>
    </row>
    <row r="81" spans="1:24">
      <c r="A81" s="164">
        <v>60</v>
      </c>
      <c r="B81" s="165"/>
      <c r="C81" s="153" t="s">
        <v>753</v>
      </c>
      <c r="D81" s="111" t="s">
        <v>56</v>
      </c>
      <c r="E81" s="158">
        <v>3.7</v>
      </c>
      <c r="F81" s="23"/>
      <c r="G81" s="23"/>
      <c r="H81" s="23">
        <f t="shared" si="10"/>
        <v>0</v>
      </c>
      <c r="I81" s="23"/>
      <c r="J81" s="23"/>
      <c r="K81" s="24">
        <f t="shared" si="11"/>
        <v>0</v>
      </c>
      <c r="L81" s="24">
        <f t="shared" si="12"/>
        <v>0</v>
      </c>
      <c r="M81" s="24">
        <f t="shared" si="13"/>
        <v>0</v>
      </c>
      <c r="N81" s="24">
        <f t="shared" si="14"/>
        <v>0</v>
      </c>
      <c r="O81" s="24">
        <f t="shared" si="15"/>
        <v>0</v>
      </c>
      <c r="P81" s="24">
        <f t="shared" si="16"/>
        <v>0</v>
      </c>
      <c r="T81" s="145">
        <f t="shared" si="17"/>
        <v>60</v>
      </c>
      <c r="U81" s="145"/>
      <c r="V81" s="157" t="str">
        <f t="shared" si="18"/>
        <v>Grunts ūdens pazemināšana.</v>
      </c>
      <c r="W81" s="145" t="str">
        <f t="shared" si="19"/>
        <v>m</v>
      </c>
      <c r="X81" s="165">
        <f t="shared" si="20"/>
        <v>3.7</v>
      </c>
    </row>
    <row r="82" spans="1:24" ht="25.5">
      <c r="A82" s="164">
        <v>61</v>
      </c>
      <c r="B82" s="165"/>
      <c r="C82" s="153" t="s">
        <v>754</v>
      </c>
      <c r="D82" s="111" t="s">
        <v>57</v>
      </c>
      <c r="E82" s="158">
        <v>18.12</v>
      </c>
      <c r="F82" s="23"/>
      <c r="G82" s="23"/>
      <c r="H82" s="23">
        <f t="shared" si="10"/>
        <v>0</v>
      </c>
      <c r="I82" s="23"/>
      <c r="J82" s="23"/>
      <c r="K82" s="24">
        <f t="shared" si="11"/>
        <v>0</v>
      </c>
      <c r="L82" s="24">
        <f t="shared" si="12"/>
        <v>0</v>
      </c>
      <c r="M82" s="24">
        <f t="shared" si="13"/>
        <v>0</v>
      </c>
      <c r="N82" s="24">
        <f t="shared" si="14"/>
        <v>0</v>
      </c>
      <c r="O82" s="24">
        <f t="shared" si="15"/>
        <v>0</v>
      </c>
      <c r="P82" s="24">
        <f t="shared" si="16"/>
        <v>0</v>
      </c>
      <c r="T82" s="145">
        <f t="shared" si="17"/>
        <v>61</v>
      </c>
      <c r="U82" s="145"/>
      <c r="V82" s="157" t="str">
        <f t="shared" si="18"/>
        <v>Smilts pamatnes ierīkošana zem cauruļvadiem h=0.20*l*1</v>
      </c>
      <c r="W82" s="145" t="str">
        <f t="shared" si="19"/>
        <v>m3</v>
      </c>
      <c r="X82" s="165">
        <f t="shared" si="20"/>
        <v>18.12</v>
      </c>
    </row>
    <row r="83" spans="1:24">
      <c r="A83" s="164">
        <v>62</v>
      </c>
      <c r="B83" s="165"/>
      <c r="C83" s="152" t="s">
        <v>794</v>
      </c>
      <c r="D83" s="111" t="s">
        <v>64</v>
      </c>
      <c r="E83" s="158">
        <v>1</v>
      </c>
      <c r="F83" s="23"/>
      <c r="G83" s="23"/>
      <c r="H83" s="23">
        <f t="shared" si="10"/>
        <v>0</v>
      </c>
      <c r="I83" s="23"/>
      <c r="J83" s="23"/>
      <c r="K83" s="24">
        <f t="shared" si="11"/>
        <v>0</v>
      </c>
      <c r="L83" s="24">
        <f t="shared" si="12"/>
        <v>0</v>
      </c>
      <c r="M83" s="24">
        <f t="shared" si="13"/>
        <v>0</v>
      </c>
      <c r="N83" s="24">
        <f t="shared" si="14"/>
        <v>0</v>
      </c>
      <c r="O83" s="24">
        <f t="shared" si="15"/>
        <v>0</v>
      </c>
      <c r="P83" s="24">
        <f t="shared" si="16"/>
        <v>0</v>
      </c>
      <c r="T83" s="145">
        <f t="shared" si="17"/>
        <v>62</v>
      </c>
      <c r="U83" s="145"/>
      <c r="V83" s="157" t="str">
        <f t="shared" si="18"/>
        <v>TV inspekcija un hermētiskuma pārbaude</v>
      </c>
      <c r="W83" s="145" t="str">
        <f t="shared" si="19"/>
        <v>kpl.</v>
      </c>
      <c r="X83" s="165">
        <f t="shared" si="20"/>
        <v>1</v>
      </c>
    </row>
    <row r="84" spans="1:24" ht="25.5">
      <c r="A84" s="164">
        <v>63</v>
      </c>
      <c r="B84" s="165"/>
      <c r="C84" s="152" t="s">
        <v>795</v>
      </c>
      <c r="D84" s="111" t="s">
        <v>64</v>
      </c>
      <c r="E84" s="158">
        <v>1</v>
      </c>
      <c r="F84" s="23"/>
      <c r="G84" s="23"/>
      <c r="H84" s="23">
        <f t="shared" si="10"/>
        <v>0</v>
      </c>
      <c r="I84" s="23"/>
      <c r="J84" s="23"/>
      <c r="K84" s="24">
        <f t="shared" si="11"/>
        <v>0</v>
      </c>
      <c r="L84" s="24">
        <f t="shared" si="12"/>
        <v>0</v>
      </c>
      <c r="M84" s="24">
        <f t="shared" si="13"/>
        <v>0</v>
      </c>
      <c r="N84" s="24">
        <f t="shared" si="14"/>
        <v>0</v>
      </c>
      <c r="O84" s="24">
        <f t="shared" si="15"/>
        <v>0</v>
      </c>
      <c r="P84" s="24">
        <f t="shared" si="16"/>
        <v>0</v>
      </c>
      <c r="T84" s="145">
        <f t="shared" si="17"/>
        <v>63</v>
      </c>
      <c r="U84" s="145"/>
      <c r="V84" s="157" t="str">
        <f t="shared" si="18"/>
        <v>Pieslēgums esošai kanalizācijas akai D1500 mm</v>
      </c>
      <c r="W84" s="145" t="str">
        <f t="shared" si="19"/>
        <v>kpl.</v>
      </c>
      <c r="X84" s="165">
        <f t="shared" si="20"/>
        <v>1</v>
      </c>
    </row>
    <row r="85" spans="1:24">
      <c r="A85" s="178"/>
      <c r="B85" s="179"/>
      <c r="C85" s="173" t="s">
        <v>796</v>
      </c>
      <c r="D85" s="162"/>
      <c r="E85" s="176"/>
      <c r="F85" s="163"/>
      <c r="G85" s="163"/>
      <c r="H85" s="163"/>
      <c r="I85" s="163"/>
      <c r="J85" s="163"/>
      <c r="K85" s="163"/>
      <c r="L85" s="163"/>
      <c r="M85" s="163"/>
      <c r="N85" s="163"/>
      <c r="O85" s="163"/>
      <c r="P85" s="163"/>
      <c r="T85" s="145"/>
      <c r="U85" s="145"/>
      <c r="V85" s="157" t="str">
        <f t="shared" si="18"/>
        <v>Betona bruģakmens atjaunošana</v>
      </c>
      <c r="W85" s="145"/>
      <c r="X85" s="165"/>
    </row>
    <row r="86" spans="1:24">
      <c r="A86" s="164">
        <v>64</v>
      </c>
      <c r="B86" s="165"/>
      <c r="C86" s="153" t="s">
        <v>797</v>
      </c>
      <c r="D86" s="111" t="s">
        <v>55</v>
      </c>
      <c r="E86" s="158" t="s">
        <v>798</v>
      </c>
      <c r="F86" s="23"/>
      <c r="G86" s="23"/>
      <c r="H86" s="23">
        <f t="shared" si="10"/>
        <v>0</v>
      </c>
      <c r="I86" s="23"/>
      <c r="J86" s="23"/>
      <c r="K86" s="24">
        <f t="shared" si="11"/>
        <v>0</v>
      </c>
      <c r="L86" s="24">
        <f t="shared" si="12"/>
        <v>0</v>
      </c>
      <c r="M86" s="24">
        <f t="shared" si="13"/>
        <v>0</v>
      </c>
      <c r="N86" s="24">
        <f t="shared" si="14"/>
        <v>0</v>
      </c>
      <c r="O86" s="24">
        <f t="shared" si="15"/>
        <v>0</v>
      </c>
      <c r="P86" s="24">
        <f t="shared" si="16"/>
        <v>0</v>
      </c>
      <c r="T86" s="145">
        <f t="shared" si="17"/>
        <v>64</v>
      </c>
      <c r="U86" s="145"/>
      <c r="V86" s="157" t="str">
        <f t="shared" si="18"/>
        <v>Betona bruģakmens</v>
      </c>
      <c r="W86" s="145" t="str">
        <f t="shared" si="19"/>
        <v>m2</v>
      </c>
      <c r="X86" s="165" t="str">
        <f t="shared" si="20"/>
        <v>3,15</v>
      </c>
    </row>
    <row r="87" spans="1:24">
      <c r="A87" s="164">
        <v>65</v>
      </c>
      <c r="B87" s="165"/>
      <c r="C87" s="152" t="s">
        <v>799</v>
      </c>
      <c r="D87" s="111" t="s">
        <v>57</v>
      </c>
      <c r="E87" s="158" t="s">
        <v>800</v>
      </c>
      <c r="F87" s="23"/>
      <c r="G87" s="23"/>
      <c r="H87" s="23">
        <f t="shared" si="10"/>
        <v>0</v>
      </c>
      <c r="I87" s="23"/>
      <c r="J87" s="23"/>
      <c r="K87" s="24">
        <f t="shared" si="11"/>
        <v>0</v>
      </c>
      <c r="L87" s="24">
        <f t="shared" si="12"/>
        <v>0</v>
      </c>
      <c r="M87" s="24">
        <f t="shared" si="13"/>
        <v>0</v>
      </c>
      <c r="N87" s="24">
        <f t="shared" si="14"/>
        <v>0</v>
      </c>
      <c r="O87" s="24">
        <f t="shared" si="15"/>
        <v>0</v>
      </c>
      <c r="P87" s="24">
        <f t="shared" si="16"/>
        <v>0</v>
      </c>
      <c r="T87" s="145">
        <f t="shared" si="17"/>
        <v>65</v>
      </c>
      <c r="U87" s="145"/>
      <c r="V87" s="157" t="str">
        <f t="shared" si="18"/>
        <v>Smilts izlīdzinošā kārta 3cm</v>
      </c>
      <c r="W87" s="145" t="str">
        <f t="shared" si="19"/>
        <v>m3</v>
      </c>
      <c r="X87" s="165" t="str">
        <f t="shared" si="20"/>
        <v>0,094</v>
      </c>
    </row>
    <row r="88" spans="1:24">
      <c r="A88" s="164">
        <v>66</v>
      </c>
      <c r="B88" s="165"/>
      <c r="C88" s="152" t="s">
        <v>801</v>
      </c>
      <c r="D88" s="111" t="s">
        <v>57</v>
      </c>
      <c r="E88" s="158" t="s">
        <v>802</v>
      </c>
      <c r="F88" s="23"/>
      <c r="G88" s="23"/>
      <c r="H88" s="23">
        <f t="shared" si="10"/>
        <v>0</v>
      </c>
      <c r="I88" s="23"/>
      <c r="J88" s="23"/>
      <c r="K88" s="24">
        <f t="shared" si="11"/>
        <v>0</v>
      </c>
      <c r="L88" s="24">
        <f t="shared" si="12"/>
        <v>0</v>
      </c>
      <c r="M88" s="24">
        <f t="shared" si="13"/>
        <v>0</v>
      </c>
      <c r="N88" s="24">
        <f t="shared" si="14"/>
        <v>0</v>
      </c>
      <c r="O88" s="24">
        <f t="shared" si="15"/>
        <v>0</v>
      </c>
      <c r="P88" s="24">
        <f t="shared" si="16"/>
        <v>0</v>
      </c>
      <c r="T88" s="145">
        <f t="shared" si="17"/>
        <v>66</v>
      </c>
      <c r="U88" s="145"/>
      <c r="V88" s="157" t="str">
        <f t="shared" si="18"/>
        <v>Šķembas (gr.20-40) smilts 14cm</v>
      </c>
      <c r="W88" s="145" t="str">
        <f t="shared" si="19"/>
        <v>m3</v>
      </c>
      <c r="X88" s="165" t="str">
        <f t="shared" si="20"/>
        <v>0,44</v>
      </c>
    </row>
    <row r="89" spans="1:24">
      <c r="A89" s="164">
        <v>67</v>
      </c>
      <c r="B89" s="165"/>
      <c r="C89" s="153" t="s">
        <v>803</v>
      </c>
      <c r="D89" s="111" t="s">
        <v>57</v>
      </c>
      <c r="E89" s="158" t="s">
        <v>798</v>
      </c>
      <c r="F89" s="23"/>
      <c r="G89" s="23"/>
      <c r="H89" s="23">
        <f t="shared" si="10"/>
        <v>0</v>
      </c>
      <c r="I89" s="23"/>
      <c r="J89" s="23"/>
      <c r="K89" s="24">
        <f t="shared" si="11"/>
        <v>0</v>
      </c>
      <c r="L89" s="24">
        <f t="shared" si="12"/>
        <v>0</v>
      </c>
      <c r="M89" s="24">
        <f t="shared" si="13"/>
        <v>0</v>
      </c>
      <c r="N89" s="24">
        <f t="shared" si="14"/>
        <v>0</v>
      </c>
      <c r="O89" s="24">
        <f t="shared" si="15"/>
        <v>0</v>
      </c>
      <c r="P89" s="24">
        <f t="shared" si="16"/>
        <v>0</v>
      </c>
      <c r="T89" s="145">
        <f t="shared" si="17"/>
        <v>67</v>
      </c>
      <c r="U89" s="145"/>
      <c r="V89" s="157" t="str">
        <f t="shared" si="18"/>
        <v>Drenējošā smilts  KF&gt;1</v>
      </c>
      <c r="W89" s="145" t="str">
        <f t="shared" si="19"/>
        <v>m3</v>
      </c>
      <c r="X89" s="165" t="str">
        <f t="shared" si="20"/>
        <v>3,15</v>
      </c>
    </row>
    <row r="90" spans="1:24">
      <c r="A90" s="178"/>
      <c r="B90" s="179"/>
      <c r="C90" s="174" t="s">
        <v>804</v>
      </c>
      <c r="D90" s="162"/>
      <c r="E90" s="176"/>
      <c r="F90" s="163"/>
      <c r="G90" s="163"/>
      <c r="H90" s="163"/>
      <c r="I90" s="163"/>
      <c r="J90" s="163"/>
      <c r="K90" s="163"/>
      <c r="L90" s="163"/>
      <c r="M90" s="163"/>
      <c r="N90" s="163"/>
      <c r="O90" s="163"/>
      <c r="P90" s="163"/>
      <c r="T90" s="145"/>
      <c r="U90" s="145"/>
      <c r="V90" s="157" t="str">
        <f t="shared" si="18"/>
        <v>Lietus ūdens kanalizācija K-2</v>
      </c>
      <c r="W90" s="145"/>
      <c r="X90" s="165"/>
    </row>
    <row r="91" spans="1:24" ht="51">
      <c r="A91" s="164">
        <v>68</v>
      </c>
      <c r="B91" s="165"/>
      <c r="C91" s="153" t="s">
        <v>805</v>
      </c>
      <c r="D91" s="111" t="s">
        <v>64</v>
      </c>
      <c r="E91" s="158">
        <v>17</v>
      </c>
      <c r="F91" s="23"/>
      <c r="G91" s="23"/>
      <c r="H91" s="23">
        <f t="shared" si="10"/>
        <v>0</v>
      </c>
      <c r="I91" s="23"/>
      <c r="J91" s="23"/>
      <c r="K91" s="24">
        <f t="shared" si="11"/>
        <v>0</v>
      </c>
      <c r="L91" s="24">
        <f t="shared" si="12"/>
        <v>0</v>
      </c>
      <c r="M91" s="24">
        <f t="shared" si="13"/>
        <v>0</v>
      </c>
      <c r="N91" s="24">
        <f t="shared" si="14"/>
        <v>0</v>
      </c>
      <c r="O91" s="24">
        <f t="shared" si="15"/>
        <v>0</v>
      </c>
      <c r="P91" s="24">
        <f t="shared" si="16"/>
        <v>0</v>
      </c>
      <c r="T91" s="145">
        <f t="shared" si="17"/>
        <v>68</v>
      </c>
      <c r="U91" s="145"/>
      <c r="V91" s="157" t="str">
        <f t="shared" si="18"/>
        <v>PVC skataka Tegra 425 komplektā ar augstuma regulēšanas cauruli, teleskopisko cauruli un ķeta vāku, slodzes klase D400, t.sk vāks, montāža un iebūve H=1.22 līdz 2.65 m</v>
      </c>
      <c r="W91" s="145" t="str">
        <f t="shared" si="19"/>
        <v>kpl.</v>
      </c>
      <c r="X91" s="165">
        <f t="shared" si="20"/>
        <v>17</v>
      </c>
    </row>
    <row r="92" spans="1:24" ht="51">
      <c r="A92" s="164">
        <v>69</v>
      </c>
      <c r="B92" s="165"/>
      <c r="C92" s="152" t="s">
        <v>806</v>
      </c>
      <c r="D92" s="111" t="s">
        <v>64</v>
      </c>
      <c r="E92" s="158">
        <v>1</v>
      </c>
      <c r="F92" s="23"/>
      <c r="G92" s="23"/>
      <c r="H92" s="23">
        <f t="shared" si="10"/>
        <v>0</v>
      </c>
      <c r="I92" s="23"/>
      <c r="J92" s="23"/>
      <c r="K92" s="24">
        <f t="shared" si="11"/>
        <v>0</v>
      </c>
      <c r="L92" s="24">
        <f t="shared" si="12"/>
        <v>0</v>
      </c>
      <c r="M92" s="24">
        <f t="shared" si="13"/>
        <v>0</v>
      </c>
      <c r="N92" s="24">
        <f t="shared" si="14"/>
        <v>0</v>
      </c>
      <c r="O92" s="24">
        <f t="shared" si="15"/>
        <v>0</v>
      </c>
      <c r="P92" s="24">
        <f t="shared" si="16"/>
        <v>0</v>
      </c>
      <c r="T92" s="145">
        <f t="shared" si="17"/>
        <v>69</v>
      </c>
      <c r="U92" s="145"/>
      <c r="V92" s="157" t="str">
        <f t="shared" si="18"/>
        <v>PVC skatakaOD560 komplektā ar augstuma regulēšanas cauruli, teleskopisko cauruli un ķeta vāku, slodzes klase D400, t.sk vāks, montāža un iebūve</v>
      </c>
      <c r="W92" s="145" t="str">
        <f t="shared" si="19"/>
        <v>kpl.</v>
      </c>
      <c r="X92" s="165">
        <f t="shared" si="20"/>
        <v>1</v>
      </c>
    </row>
    <row r="93" spans="1:24" ht="63.75">
      <c r="A93" s="164">
        <v>70</v>
      </c>
      <c r="B93" s="165"/>
      <c r="C93" s="153" t="s">
        <v>807</v>
      </c>
      <c r="D93" s="111" t="s">
        <v>64</v>
      </c>
      <c r="E93" s="158">
        <v>4</v>
      </c>
      <c r="F93" s="23"/>
      <c r="G93" s="23"/>
      <c r="H93" s="23">
        <f t="shared" si="10"/>
        <v>0</v>
      </c>
      <c r="I93" s="23"/>
      <c r="J93" s="23"/>
      <c r="K93" s="24">
        <f t="shared" si="11"/>
        <v>0</v>
      </c>
      <c r="L93" s="24">
        <f t="shared" si="12"/>
        <v>0</v>
      </c>
      <c r="M93" s="24">
        <f t="shared" si="13"/>
        <v>0</v>
      </c>
      <c r="N93" s="24">
        <f t="shared" si="14"/>
        <v>0</v>
      </c>
      <c r="O93" s="24">
        <f t="shared" si="15"/>
        <v>0</v>
      </c>
      <c r="P93" s="24">
        <f t="shared" si="16"/>
        <v>0</v>
      </c>
      <c r="T93" s="145">
        <f t="shared" si="17"/>
        <v>70</v>
      </c>
      <c r="U93" s="145"/>
      <c r="V93" s="157" t="str">
        <f t="shared" si="18"/>
        <v>Lietus ūdens nosēdaka OD400 ar augstuma regulēšanas cauruli, nosēddaļu 500 mm un taisnstūra ķeta resti, slodzes klase D400, H=1,66 ,H=1,42, H=1,30, H=1,79, t.sk vāks, montāža un iebūve</v>
      </c>
      <c r="W93" s="145" t="str">
        <f t="shared" si="19"/>
        <v>kpl.</v>
      </c>
      <c r="X93" s="165">
        <f t="shared" si="20"/>
        <v>4</v>
      </c>
    </row>
    <row r="94" spans="1:24" ht="51">
      <c r="A94" s="164">
        <v>71</v>
      </c>
      <c r="B94" s="165"/>
      <c r="C94" s="152" t="s">
        <v>808</v>
      </c>
      <c r="D94" s="111" t="s">
        <v>64</v>
      </c>
      <c r="E94" s="158">
        <v>1</v>
      </c>
      <c r="F94" s="23"/>
      <c r="G94" s="23"/>
      <c r="H94" s="23">
        <f t="shared" si="10"/>
        <v>0</v>
      </c>
      <c r="I94" s="23"/>
      <c r="J94" s="23"/>
      <c r="K94" s="24">
        <f t="shared" si="11"/>
        <v>0</v>
      </c>
      <c r="L94" s="24">
        <f t="shared" si="12"/>
        <v>0</v>
      </c>
      <c r="M94" s="24">
        <f t="shared" si="13"/>
        <v>0</v>
      </c>
      <c r="N94" s="24">
        <f t="shared" si="14"/>
        <v>0</v>
      </c>
      <c r="O94" s="24">
        <f t="shared" si="15"/>
        <v>0</v>
      </c>
      <c r="P94" s="24">
        <f t="shared" si="16"/>
        <v>0</v>
      </c>
      <c r="T94" s="145">
        <f t="shared" si="17"/>
        <v>71</v>
      </c>
      <c r="U94" s="145"/>
      <c r="V94" s="157" t="str">
        <f t="shared" si="18"/>
        <v>Maģistrālā lietus ūdens nosēdaka G3 STORM PRO OD625 ar nosēddaļu 500 mm, apaļu ķeta resti, slodzes klase D400, t.sk vāks, montāža un iebūve H=2.67 m</v>
      </c>
      <c r="W94" s="145" t="str">
        <f t="shared" si="19"/>
        <v>kpl.</v>
      </c>
      <c r="X94" s="165">
        <f t="shared" si="20"/>
        <v>1</v>
      </c>
    </row>
    <row r="95" spans="1:24" ht="25.5">
      <c r="A95" s="164">
        <v>72</v>
      </c>
      <c r="B95" s="165"/>
      <c r="C95" s="152" t="s">
        <v>809</v>
      </c>
      <c r="D95" s="111" t="s">
        <v>64</v>
      </c>
      <c r="E95" s="158">
        <v>1</v>
      </c>
      <c r="F95" s="23"/>
      <c r="G95" s="23"/>
      <c r="H95" s="23">
        <f t="shared" si="10"/>
        <v>0</v>
      </c>
      <c r="I95" s="23"/>
      <c r="J95" s="23"/>
      <c r="K95" s="24">
        <f t="shared" si="11"/>
        <v>0</v>
      </c>
      <c r="L95" s="24">
        <f t="shared" si="12"/>
        <v>0</v>
      </c>
      <c r="M95" s="24">
        <f t="shared" si="13"/>
        <v>0</v>
      </c>
      <c r="N95" s="24">
        <f t="shared" si="14"/>
        <v>0</v>
      </c>
      <c r="O95" s="24">
        <f t="shared" si="15"/>
        <v>0</v>
      </c>
      <c r="P95" s="24">
        <f t="shared" si="16"/>
        <v>0</v>
      </c>
      <c r="T95" s="145">
        <f t="shared" si="17"/>
        <v>72</v>
      </c>
      <c r="U95" s="145"/>
      <c r="V95" s="157" t="str">
        <f t="shared" si="18"/>
        <v>Enerģijas dzēšanas aku ECC 625 ar stacionāra tipa vāku D400, t.sk. montāža un iebūve</v>
      </c>
      <c r="W95" s="145" t="str">
        <f t="shared" si="19"/>
        <v>kpl.</v>
      </c>
      <c r="X95" s="165">
        <f t="shared" si="20"/>
        <v>1</v>
      </c>
    </row>
    <row r="96" spans="1:24" ht="38.25">
      <c r="A96" s="164">
        <v>73</v>
      </c>
      <c r="B96" s="165"/>
      <c r="C96" s="152" t="s">
        <v>810</v>
      </c>
      <c r="D96" s="111" t="s">
        <v>56</v>
      </c>
      <c r="E96" s="158">
        <v>38</v>
      </c>
      <c r="F96" s="23"/>
      <c r="G96" s="23"/>
      <c r="H96" s="23">
        <f t="shared" si="10"/>
        <v>0</v>
      </c>
      <c r="I96" s="23"/>
      <c r="J96" s="23"/>
      <c r="K96" s="24">
        <f t="shared" si="11"/>
        <v>0</v>
      </c>
      <c r="L96" s="24">
        <f t="shared" si="12"/>
        <v>0</v>
      </c>
      <c r="M96" s="24">
        <f t="shared" si="13"/>
        <v>0</v>
      </c>
      <c r="N96" s="24">
        <f t="shared" si="14"/>
        <v>0</v>
      </c>
      <c r="O96" s="24">
        <f t="shared" si="15"/>
        <v>0</v>
      </c>
      <c r="P96" s="24">
        <f t="shared" si="16"/>
        <v>0</v>
      </c>
      <c r="T96" s="145">
        <f t="shared" si="17"/>
        <v>73</v>
      </c>
      <c r="U96" s="145"/>
      <c r="V96" s="157" t="str">
        <f t="shared" si="18"/>
        <v>Kanalizācijas caurule PVC OD250x7,3 SN8, ietverot grunts rakšanu, aizbēršanu, liekās grunts transportu uz atbērtni un tās montāža</v>
      </c>
      <c r="W96" s="145" t="str">
        <f t="shared" si="19"/>
        <v>m</v>
      </c>
      <c r="X96" s="165">
        <f t="shared" si="20"/>
        <v>38</v>
      </c>
    </row>
    <row r="97" spans="1:24" ht="38.25">
      <c r="A97" s="164">
        <v>74</v>
      </c>
      <c r="B97" s="165"/>
      <c r="C97" s="153" t="s">
        <v>811</v>
      </c>
      <c r="D97" s="111" t="s">
        <v>56</v>
      </c>
      <c r="E97" s="158">
        <v>280</v>
      </c>
      <c r="F97" s="23"/>
      <c r="G97" s="23"/>
      <c r="H97" s="23">
        <f t="shared" si="10"/>
        <v>0</v>
      </c>
      <c r="I97" s="23"/>
      <c r="J97" s="23"/>
      <c r="K97" s="24">
        <f t="shared" si="11"/>
        <v>0</v>
      </c>
      <c r="L97" s="24">
        <f t="shared" si="12"/>
        <v>0</v>
      </c>
      <c r="M97" s="24">
        <f t="shared" si="13"/>
        <v>0</v>
      </c>
      <c r="N97" s="24">
        <f t="shared" si="14"/>
        <v>0</v>
      </c>
      <c r="O97" s="24">
        <f t="shared" si="15"/>
        <v>0</v>
      </c>
      <c r="P97" s="24">
        <f t="shared" si="16"/>
        <v>0</v>
      </c>
      <c r="T97" s="145">
        <f t="shared" si="17"/>
        <v>74</v>
      </c>
      <c r="U97" s="145"/>
      <c r="V97" s="157" t="str">
        <f t="shared" si="18"/>
        <v>Kanalizācijas caurule PVC OD200x5.9 SN8, ietverot grunts rakšanu, aizbēršanu, liekās grunts transportu uz atbērtni un tās montāža</v>
      </c>
      <c r="W97" s="145" t="str">
        <f t="shared" si="19"/>
        <v>m</v>
      </c>
      <c r="X97" s="165">
        <f t="shared" si="20"/>
        <v>280</v>
      </c>
    </row>
    <row r="98" spans="1:24" ht="38.25">
      <c r="A98" s="164">
        <v>75</v>
      </c>
      <c r="B98" s="165"/>
      <c r="C98" s="153" t="s">
        <v>812</v>
      </c>
      <c r="D98" s="111" t="s">
        <v>56</v>
      </c>
      <c r="E98" s="158">
        <v>14</v>
      </c>
      <c r="F98" s="23"/>
      <c r="G98" s="23"/>
      <c r="H98" s="23">
        <f t="shared" si="10"/>
        <v>0</v>
      </c>
      <c r="I98" s="23"/>
      <c r="J98" s="23"/>
      <c r="K98" s="24">
        <f t="shared" si="11"/>
        <v>0</v>
      </c>
      <c r="L98" s="24">
        <f t="shared" si="12"/>
        <v>0</v>
      </c>
      <c r="M98" s="24">
        <f t="shared" si="13"/>
        <v>0</v>
      </c>
      <c r="N98" s="24">
        <f t="shared" si="14"/>
        <v>0</v>
      </c>
      <c r="O98" s="24">
        <f t="shared" si="15"/>
        <v>0</v>
      </c>
      <c r="P98" s="24">
        <f t="shared" si="16"/>
        <v>0</v>
      </c>
      <c r="T98" s="145">
        <f t="shared" si="17"/>
        <v>75</v>
      </c>
      <c r="U98" s="145"/>
      <c r="V98" s="157" t="str">
        <f t="shared" si="18"/>
        <v>Kanalizācijas caurule PVC OD160x4,7 SN8, ietverot grunts rakšanu, aizbēršanu, liekās grunts transportu uz atbērtni un tās montāža</v>
      </c>
      <c r="W98" s="145" t="str">
        <f t="shared" si="19"/>
        <v>m</v>
      </c>
      <c r="X98" s="165">
        <f t="shared" si="20"/>
        <v>14</v>
      </c>
    </row>
    <row r="99" spans="1:24" ht="38.25">
      <c r="A99" s="164">
        <v>76</v>
      </c>
      <c r="B99" s="165"/>
      <c r="C99" s="153" t="s">
        <v>813</v>
      </c>
      <c r="D99" s="111" t="s">
        <v>56</v>
      </c>
      <c r="E99" s="158">
        <v>14</v>
      </c>
      <c r="F99" s="23"/>
      <c r="G99" s="23"/>
      <c r="H99" s="23">
        <f t="shared" si="10"/>
        <v>0</v>
      </c>
      <c r="I99" s="23"/>
      <c r="J99" s="23"/>
      <c r="K99" s="24">
        <f t="shared" si="11"/>
        <v>0</v>
      </c>
      <c r="L99" s="24">
        <f t="shared" si="12"/>
        <v>0</v>
      </c>
      <c r="M99" s="24">
        <f t="shared" si="13"/>
        <v>0</v>
      </c>
      <c r="N99" s="24">
        <f t="shared" si="14"/>
        <v>0</v>
      </c>
      <c r="O99" s="24">
        <f t="shared" si="15"/>
        <v>0</v>
      </c>
      <c r="P99" s="24">
        <f t="shared" si="16"/>
        <v>0</v>
      </c>
      <c r="T99" s="145">
        <f t="shared" si="17"/>
        <v>76</v>
      </c>
      <c r="U99" s="145"/>
      <c r="V99" s="157" t="str">
        <f t="shared" si="18"/>
        <v>Kanalizācijas caurule HDPE OD110x4,2 ietverot grunts rakšanu, aizbēršanu, liekās grunts transportu uz atbērtni un tās montāža</v>
      </c>
      <c r="W99" s="145" t="str">
        <f t="shared" si="19"/>
        <v>m</v>
      </c>
      <c r="X99" s="165">
        <f t="shared" si="20"/>
        <v>14</v>
      </c>
    </row>
    <row r="100" spans="1:24">
      <c r="A100" s="164">
        <v>77</v>
      </c>
      <c r="B100" s="165"/>
      <c r="C100" s="152" t="s">
        <v>814</v>
      </c>
      <c r="D100" s="111" t="s">
        <v>64</v>
      </c>
      <c r="E100" s="158">
        <v>1</v>
      </c>
      <c r="F100" s="23"/>
      <c r="G100" s="23"/>
      <c r="H100" s="23">
        <f t="shared" si="10"/>
        <v>0</v>
      </c>
      <c r="I100" s="23"/>
      <c r="J100" s="23"/>
      <c r="K100" s="24">
        <f t="shared" si="11"/>
        <v>0</v>
      </c>
      <c r="L100" s="24">
        <f t="shared" si="12"/>
        <v>0</v>
      </c>
      <c r="M100" s="24">
        <f t="shared" si="13"/>
        <v>0</v>
      </c>
      <c r="N100" s="24">
        <f t="shared" si="14"/>
        <v>0</v>
      </c>
      <c r="O100" s="24">
        <f t="shared" si="15"/>
        <v>0</v>
      </c>
      <c r="P100" s="24">
        <f t="shared" si="16"/>
        <v>0</v>
      </c>
      <c r="T100" s="145">
        <f t="shared" si="17"/>
        <v>77</v>
      </c>
      <c r="U100" s="145"/>
      <c r="V100" s="157" t="str">
        <f t="shared" si="18"/>
        <v>Pieslēgums akai K2-EA PVC OD560</v>
      </c>
      <c r="W100" s="145" t="str">
        <f t="shared" si="19"/>
        <v>kpl.</v>
      </c>
      <c r="X100" s="165">
        <f t="shared" si="20"/>
        <v>1</v>
      </c>
    </row>
    <row r="101" spans="1:24" ht="114.75">
      <c r="A101" s="164">
        <v>78</v>
      </c>
      <c r="B101" s="165"/>
      <c r="C101" s="153" t="s">
        <v>815</v>
      </c>
      <c r="D101" s="111" t="s">
        <v>56</v>
      </c>
      <c r="E101" s="158">
        <v>24.55</v>
      </c>
      <c r="F101" s="23"/>
      <c r="G101" s="23"/>
      <c r="H101" s="23">
        <f t="shared" si="10"/>
        <v>0</v>
      </c>
      <c r="I101" s="23"/>
      <c r="J101" s="23"/>
      <c r="K101" s="24">
        <f t="shared" si="11"/>
        <v>0</v>
      </c>
      <c r="L101" s="24">
        <f t="shared" si="12"/>
        <v>0</v>
      </c>
      <c r="M101" s="24">
        <f t="shared" si="13"/>
        <v>0</v>
      </c>
      <c r="N101" s="24">
        <f t="shared" si="14"/>
        <v>0</v>
      </c>
      <c r="O101" s="24">
        <f t="shared" si="15"/>
        <v>0</v>
      </c>
      <c r="P101" s="24">
        <f t="shared" si="16"/>
        <v>0</v>
      </c>
      <c r="T101" s="145">
        <f t="shared" si="17"/>
        <v>78</v>
      </c>
      <c r="U101" s="145"/>
      <c r="V101" s="157" t="str">
        <f t="shared" si="18"/>
        <v>Lietus ūdens savākšanas kanāls ACO Multiline Sealin V100S, tips 0.0, saskaņā ar LVS EN 1433. Polimērbetona kanāls ar integrētu malas aizsardzību no cinkota tērauda, integrētu blīvējumu, un Drainlock restes bezskrūvju fiksēšanas sistēmu. Kompozītmateriāla režģis, ieplūdes šķērsgriezums 284 cm²/m, ar smilšu ķērāju, un montāža.</v>
      </c>
      <c r="W101" s="145" t="str">
        <f t="shared" si="19"/>
        <v>m</v>
      </c>
      <c r="X101" s="165">
        <f t="shared" si="20"/>
        <v>24.55</v>
      </c>
    </row>
    <row r="102" spans="1:24" ht="25.5">
      <c r="A102" s="164">
        <v>79</v>
      </c>
      <c r="B102" s="165"/>
      <c r="C102" s="152" t="s">
        <v>816</v>
      </c>
      <c r="D102" s="111" t="s">
        <v>64</v>
      </c>
      <c r="E102" s="158">
        <v>6</v>
      </c>
      <c r="F102" s="23"/>
      <c r="G102" s="23"/>
      <c r="H102" s="23">
        <f t="shared" ref="H102:H107" si="21">ROUND(F102*G102,2)</f>
        <v>0</v>
      </c>
      <c r="I102" s="23"/>
      <c r="J102" s="23"/>
      <c r="K102" s="24">
        <f t="shared" ref="K102:K107" si="22">H102+I102+J102</f>
        <v>0</v>
      </c>
      <c r="L102" s="24">
        <f t="shared" ref="L102:L107" si="23">ROUND(E102*F102,2)</f>
        <v>0</v>
      </c>
      <c r="M102" s="24">
        <f t="shared" ref="M102:M107" si="24">ROUND(E102*H102,2)</f>
        <v>0</v>
      </c>
      <c r="N102" s="24">
        <f t="shared" ref="N102:N107" si="25">ROUND(E102*I102,2)</f>
        <v>0</v>
      </c>
      <c r="O102" s="24">
        <f t="shared" ref="O102:O107" si="26">ROUND(E102*J102,2)</f>
        <v>0</v>
      </c>
      <c r="P102" s="24">
        <f t="shared" ref="P102:P107" si="27">M102+N102+O102</f>
        <v>0</v>
      </c>
      <c r="T102" s="145">
        <f t="shared" ref="T102:T107" si="28">A102</f>
        <v>79</v>
      </c>
      <c r="U102" s="145"/>
      <c r="V102" s="157" t="str">
        <f t="shared" si="18"/>
        <v>Lietus gūlija Q-3 ar  revīziju lapu sietu un lietus teknes pieslēgumu</v>
      </c>
      <c r="W102" s="145" t="str">
        <f t="shared" si="19"/>
        <v>kpl.</v>
      </c>
      <c r="X102" s="165">
        <f t="shared" si="20"/>
        <v>6</v>
      </c>
    </row>
    <row r="103" spans="1:24">
      <c r="A103" s="164">
        <v>80</v>
      </c>
      <c r="B103" s="165"/>
      <c r="C103" s="153" t="s">
        <v>817</v>
      </c>
      <c r="D103" s="111" t="s">
        <v>61</v>
      </c>
      <c r="E103" s="158">
        <v>6</v>
      </c>
      <c r="F103" s="23"/>
      <c r="G103" s="23"/>
      <c r="H103" s="23">
        <f t="shared" si="21"/>
        <v>0</v>
      </c>
      <c r="I103" s="23"/>
      <c r="J103" s="23"/>
      <c r="K103" s="24">
        <f t="shared" si="22"/>
        <v>0</v>
      </c>
      <c r="L103" s="24">
        <f t="shared" si="23"/>
        <v>0</v>
      </c>
      <c r="M103" s="24">
        <f t="shared" si="24"/>
        <v>0</v>
      </c>
      <c r="N103" s="24">
        <f t="shared" si="25"/>
        <v>0</v>
      </c>
      <c r="O103" s="24">
        <f t="shared" si="26"/>
        <v>0</v>
      </c>
      <c r="P103" s="24">
        <f t="shared" si="27"/>
        <v>0</v>
      </c>
      <c r="T103" s="145">
        <f t="shared" si="28"/>
        <v>80</v>
      </c>
      <c r="U103" s="145"/>
      <c r="V103" s="157" t="str">
        <f t="shared" si="18"/>
        <v>PVC līkums OD200 mm 88º</v>
      </c>
      <c r="W103" s="145" t="str">
        <f t="shared" si="19"/>
        <v>gb.</v>
      </c>
      <c r="X103" s="165">
        <f t="shared" si="20"/>
        <v>6</v>
      </c>
    </row>
    <row r="104" spans="1:24">
      <c r="A104" s="164">
        <v>81</v>
      </c>
      <c r="B104" s="165"/>
      <c r="C104" s="152" t="s">
        <v>818</v>
      </c>
      <c r="D104" s="111" t="s">
        <v>61</v>
      </c>
      <c r="E104" s="158">
        <v>1</v>
      </c>
      <c r="F104" s="23"/>
      <c r="G104" s="23"/>
      <c r="H104" s="23">
        <f t="shared" si="21"/>
        <v>0</v>
      </c>
      <c r="I104" s="23"/>
      <c r="J104" s="23"/>
      <c r="K104" s="24">
        <f t="shared" si="22"/>
        <v>0</v>
      </c>
      <c r="L104" s="24">
        <f t="shared" si="23"/>
        <v>0</v>
      </c>
      <c r="M104" s="24">
        <f t="shared" si="24"/>
        <v>0</v>
      </c>
      <c r="N104" s="24">
        <f t="shared" si="25"/>
        <v>0</v>
      </c>
      <c r="O104" s="24">
        <f t="shared" si="26"/>
        <v>0</v>
      </c>
      <c r="P104" s="24">
        <f t="shared" si="27"/>
        <v>0</v>
      </c>
      <c r="T104" s="145">
        <f t="shared" si="28"/>
        <v>81</v>
      </c>
      <c r="U104" s="145"/>
      <c r="V104" s="157" t="str">
        <f t="shared" si="18"/>
        <v>PVC trejgabals OD200/200/200 mm 45º</v>
      </c>
      <c r="W104" s="145" t="str">
        <f t="shared" si="19"/>
        <v>gb.</v>
      </c>
      <c r="X104" s="165">
        <f t="shared" si="20"/>
        <v>1</v>
      </c>
    </row>
    <row r="105" spans="1:24">
      <c r="A105" s="164">
        <v>82</v>
      </c>
      <c r="B105" s="165"/>
      <c r="C105" s="153" t="s">
        <v>819</v>
      </c>
      <c r="D105" s="111" t="s">
        <v>61</v>
      </c>
      <c r="E105" s="158">
        <v>6</v>
      </c>
      <c r="F105" s="23"/>
      <c r="G105" s="23"/>
      <c r="H105" s="23">
        <f t="shared" si="21"/>
        <v>0</v>
      </c>
      <c r="I105" s="23"/>
      <c r="J105" s="23"/>
      <c r="K105" s="24">
        <f t="shared" si="22"/>
        <v>0</v>
      </c>
      <c r="L105" s="24">
        <f t="shared" si="23"/>
        <v>0</v>
      </c>
      <c r="M105" s="24">
        <f t="shared" si="24"/>
        <v>0</v>
      </c>
      <c r="N105" s="24">
        <f t="shared" si="25"/>
        <v>0</v>
      </c>
      <c r="O105" s="24">
        <f t="shared" si="26"/>
        <v>0</v>
      </c>
      <c r="P105" s="24">
        <f t="shared" si="27"/>
        <v>0</v>
      </c>
      <c r="T105" s="145">
        <f t="shared" si="28"/>
        <v>82</v>
      </c>
      <c r="U105" s="145"/>
      <c r="V105" s="157" t="str">
        <f t="shared" si="18"/>
        <v>PVC Pāreja OD110/160 mm</v>
      </c>
      <c r="W105" s="145" t="str">
        <f t="shared" si="19"/>
        <v>gb.</v>
      </c>
      <c r="X105" s="165">
        <f t="shared" si="20"/>
        <v>6</v>
      </c>
    </row>
    <row r="106" spans="1:24">
      <c r="A106" s="164">
        <v>83</v>
      </c>
      <c r="B106" s="165"/>
      <c r="C106" s="152" t="s">
        <v>820</v>
      </c>
      <c r="D106" s="111" t="s">
        <v>61</v>
      </c>
      <c r="E106" s="158">
        <v>6</v>
      </c>
      <c r="F106" s="23"/>
      <c r="G106" s="23"/>
      <c r="H106" s="23">
        <f t="shared" si="21"/>
        <v>0</v>
      </c>
      <c r="I106" s="23"/>
      <c r="J106" s="23"/>
      <c r="K106" s="24">
        <f t="shared" si="22"/>
        <v>0</v>
      </c>
      <c r="L106" s="24">
        <f t="shared" si="23"/>
        <v>0</v>
      </c>
      <c r="M106" s="24">
        <f t="shared" si="24"/>
        <v>0</v>
      </c>
      <c r="N106" s="24">
        <f t="shared" si="25"/>
        <v>0</v>
      </c>
      <c r="O106" s="24">
        <f t="shared" si="26"/>
        <v>0</v>
      </c>
      <c r="P106" s="24">
        <f t="shared" si="27"/>
        <v>0</v>
      </c>
      <c r="T106" s="145">
        <f t="shared" si="28"/>
        <v>83</v>
      </c>
      <c r="U106" s="145"/>
      <c r="V106" s="157" t="str">
        <f t="shared" si="18"/>
        <v>PVC Pāreja OD160/200 mm</v>
      </c>
      <c r="W106" s="145" t="str">
        <f t="shared" si="19"/>
        <v>gb.</v>
      </c>
      <c r="X106" s="165">
        <f t="shared" si="20"/>
        <v>6</v>
      </c>
    </row>
    <row r="107" spans="1:24" ht="25.5">
      <c r="A107" s="164">
        <v>84</v>
      </c>
      <c r="B107" s="165"/>
      <c r="C107" s="152" t="s">
        <v>821</v>
      </c>
      <c r="D107" s="111" t="s">
        <v>57</v>
      </c>
      <c r="E107" s="158">
        <v>0.24</v>
      </c>
      <c r="F107" s="23"/>
      <c r="G107" s="23"/>
      <c r="H107" s="23">
        <f t="shared" si="21"/>
        <v>0</v>
      </c>
      <c r="I107" s="23"/>
      <c r="J107" s="23"/>
      <c r="K107" s="24">
        <f t="shared" si="22"/>
        <v>0</v>
      </c>
      <c r="L107" s="24">
        <f t="shared" si="23"/>
        <v>0</v>
      </c>
      <c r="M107" s="24">
        <f t="shared" si="24"/>
        <v>0</v>
      </c>
      <c r="N107" s="24">
        <f t="shared" si="25"/>
        <v>0</v>
      </c>
      <c r="O107" s="24">
        <f t="shared" si="26"/>
        <v>0</v>
      </c>
      <c r="P107" s="24">
        <f t="shared" si="27"/>
        <v>0</v>
      </c>
      <c r="T107" s="145">
        <f t="shared" si="28"/>
        <v>84</v>
      </c>
      <c r="U107" s="145"/>
      <c r="V107" s="157" t="str">
        <f t="shared" si="18"/>
        <v>Apbetonējums aka lūkas fiksācijai (bentons C20/25)</v>
      </c>
      <c r="W107" s="145" t="str">
        <f t="shared" si="19"/>
        <v>m3</v>
      </c>
      <c r="X107" s="165">
        <f t="shared" si="20"/>
        <v>0.24</v>
      </c>
    </row>
    <row r="108" spans="1:24">
      <c r="A108" s="164">
        <v>85</v>
      </c>
      <c r="B108" s="165"/>
      <c r="C108" s="153" t="s">
        <v>822</v>
      </c>
      <c r="D108" s="111" t="s">
        <v>57</v>
      </c>
      <c r="E108" s="158">
        <v>0.15</v>
      </c>
      <c r="F108" s="23"/>
      <c r="G108" s="23"/>
      <c r="H108" s="23">
        <f t="shared" si="10"/>
        <v>0</v>
      </c>
      <c r="I108" s="23"/>
      <c r="J108" s="23"/>
      <c r="K108" s="24">
        <f t="shared" si="11"/>
        <v>0</v>
      </c>
      <c r="L108" s="24">
        <f t="shared" si="12"/>
        <v>0</v>
      </c>
      <c r="M108" s="24">
        <f t="shared" si="13"/>
        <v>0</v>
      </c>
      <c r="N108" s="24">
        <f t="shared" si="14"/>
        <v>0</v>
      </c>
      <c r="O108" s="24">
        <f t="shared" si="15"/>
        <v>0</v>
      </c>
      <c r="P108" s="24">
        <f t="shared" si="16"/>
        <v>0</v>
      </c>
      <c r="T108" s="145">
        <f t="shared" si="17"/>
        <v>85</v>
      </c>
      <c r="U108" s="145"/>
      <c r="V108" s="157" t="str">
        <f t="shared" si="9"/>
        <v>Minerālmateriālu maisījums (fr.0/32)</v>
      </c>
      <c r="W108" s="145" t="str">
        <f t="shared" si="9"/>
        <v>m3</v>
      </c>
      <c r="X108" s="165">
        <f t="shared" si="9"/>
        <v>0.15</v>
      </c>
    </row>
    <row r="109" spans="1:24" ht="38.25">
      <c r="A109" s="164">
        <v>86</v>
      </c>
      <c r="B109" s="165"/>
      <c r="C109" s="153" t="s">
        <v>748</v>
      </c>
      <c r="D109" s="111" t="s">
        <v>59</v>
      </c>
      <c r="E109" s="158">
        <v>20</v>
      </c>
      <c r="F109" s="23"/>
      <c r="G109" s="23"/>
      <c r="H109" s="23">
        <f t="shared" si="10"/>
        <v>0</v>
      </c>
      <c r="I109" s="23"/>
      <c r="J109" s="23"/>
      <c r="K109" s="24">
        <f t="shared" si="11"/>
        <v>0</v>
      </c>
      <c r="L109" s="24">
        <f t="shared" si="12"/>
        <v>0</v>
      </c>
      <c r="M109" s="24">
        <f t="shared" si="13"/>
        <v>0</v>
      </c>
      <c r="N109" s="24">
        <f t="shared" si="14"/>
        <v>0</v>
      </c>
      <c r="O109" s="24">
        <f t="shared" si="15"/>
        <v>0</v>
      </c>
      <c r="P109" s="24">
        <f t="shared" si="16"/>
        <v>0</v>
      </c>
      <c r="T109" s="145">
        <f t="shared" si="17"/>
        <v>86</v>
      </c>
      <c r="U109" s="145"/>
      <c r="V109" s="157" t="str">
        <f t="shared" si="9"/>
        <v>Šķērsojumi ar esošajām, turpmāk ekspluatācijā izmantojamām, cauruļvadu un kabeļu komunikācijām, t.sk. to atšurfēšana.</v>
      </c>
      <c r="W109" s="145" t="str">
        <f t="shared" si="9"/>
        <v>vietas</v>
      </c>
      <c r="X109" s="165">
        <f t="shared" si="9"/>
        <v>20</v>
      </c>
    </row>
    <row r="110" spans="1:24">
      <c r="A110" s="164">
        <v>87</v>
      </c>
      <c r="B110" s="165"/>
      <c r="C110" s="152" t="s">
        <v>749</v>
      </c>
      <c r="D110" s="111" t="s">
        <v>57</v>
      </c>
      <c r="E110" s="158">
        <v>679</v>
      </c>
      <c r="F110" s="23"/>
      <c r="G110" s="23"/>
      <c r="H110" s="23">
        <f t="shared" si="10"/>
        <v>0</v>
      </c>
      <c r="I110" s="23"/>
      <c r="J110" s="23"/>
      <c r="K110" s="24">
        <f t="shared" si="11"/>
        <v>0</v>
      </c>
      <c r="L110" s="24">
        <f t="shared" si="12"/>
        <v>0</v>
      </c>
      <c r="M110" s="24">
        <f t="shared" si="13"/>
        <v>0</v>
      </c>
      <c r="N110" s="24">
        <f t="shared" si="14"/>
        <v>0</v>
      </c>
      <c r="O110" s="24">
        <f t="shared" si="15"/>
        <v>0</v>
      </c>
      <c r="P110" s="24">
        <f t="shared" si="16"/>
        <v>0</v>
      </c>
      <c r="T110" s="145">
        <f t="shared" si="17"/>
        <v>87</v>
      </c>
      <c r="U110" s="145"/>
      <c r="V110" s="157" t="str">
        <f t="shared" si="9"/>
        <v>Tranšeju rakšana /aizbēršana</v>
      </c>
      <c r="W110" s="145" t="str">
        <f t="shared" si="9"/>
        <v>m3</v>
      </c>
      <c r="X110" s="165">
        <f t="shared" si="9"/>
        <v>679</v>
      </c>
    </row>
    <row r="111" spans="1:24" ht="25.5">
      <c r="A111" s="164">
        <v>88</v>
      </c>
      <c r="B111" s="165"/>
      <c r="C111" s="153" t="s">
        <v>750</v>
      </c>
      <c r="D111" s="111" t="s">
        <v>57</v>
      </c>
      <c r="E111" s="158">
        <v>170</v>
      </c>
      <c r="F111" s="23"/>
      <c r="G111" s="23"/>
      <c r="H111" s="23">
        <f t="shared" si="10"/>
        <v>0</v>
      </c>
      <c r="I111" s="23"/>
      <c r="J111" s="23"/>
      <c r="K111" s="24">
        <f t="shared" si="11"/>
        <v>0</v>
      </c>
      <c r="L111" s="24">
        <f t="shared" si="12"/>
        <v>0</v>
      </c>
      <c r="M111" s="24">
        <f t="shared" si="13"/>
        <v>0</v>
      </c>
      <c r="N111" s="24">
        <f t="shared" si="14"/>
        <v>0</v>
      </c>
      <c r="O111" s="24">
        <f t="shared" si="15"/>
        <v>0</v>
      </c>
      <c r="P111" s="24">
        <f t="shared" si="16"/>
        <v>0</v>
      </c>
      <c r="T111" s="145">
        <f t="shared" si="17"/>
        <v>88</v>
      </c>
      <c r="U111" s="145"/>
      <c r="V111" s="157" t="str">
        <f t="shared" si="9"/>
        <v>Smilts apbēruma veidošana virs cauruļvadiem, grunts blietēšana</v>
      </c>
      <c r="W111" s="145" t="str">
        <f t="shared" si="9"/>
        <v>m3</v>
      </c>
      <c r="X111" s="165">
        <f t="shared" si="9"/>
        <v>170</v>
      </c>
    </row>
    <row r="112" spans="1:24" ht="25.5">
      <c r="A112" s="164">
        <v>89</v>
      </c>
      <c r="B112" s="165"/>
      <c r="C112" s="152" t="s">
        <v>751</v>
      </c>
      <c r="D112" s="111" t="s">
        <v>57</v>
      </c>
      <c r="E112" s="158">
        <v>220</v>
      </c>
      <c r="F112" s="23"/>
      <c r="G112" s="23"/>
      <c r="H112" s="23">
        <f t="shared" si="10"/>
        <v>0</v>
      </c>
      <c r="I112" s="23"/>
      <c r="J112" s="23"/>
      <c r="K112" s="24">
        <f t="shared" si="11"/>
        <v>0</v>
      </c>
      <c r="L112" s="24">
        <f t="shared" si="12"/>
        <v>0</v>
      </c>
      <c r="M112" s="24">
        <f t="shared" si="13"/>
        <v>0</v>
      </c>
      <c r="N112" s="24">
        <f t="shared" si="14"/>
        <v>0</v>
      </c>
      <c r="O112" s="24">
        <f t="shared" si="15"/>
        <v>0</v>
      </c>
      <c r="P112" s="24">
        <f t="shared" si="16"/>
        <v>0</v>
      </c>
      <c r="T112" s="145">
        <f t="shared" si="17"/>
        <v>89</v>
      </c>
      <c r="U112" s="145"/>
      <c r="V112" s="157" t="str">
        <f t="shared" si="9"/>
        <v>Liekās/ nomaināmās grunts transportēšana uz atbērtni</v>
      </c>
      <c r="W112" s="145" t="str">
        <f t="shared" si="9"/>
        <v>m3</v>
      </c>
      <c r="X112" s="165">
        <f t="shared" si="9"/>
        <v>220</v>
      </c>
    </row>
    <row r="113" spans="1:24">
      <c r="A113" s="164">
        <v>90</v>
      </c>
      <c r="B113" s="165"/>
      <c r="C113" s="152" t="s">
        <v>752</v>
      </c>
      <c r="D113" s="111" t="s">
        <v>64</v>
      </c>
      <c r="E113" s="158">
        <v>1</v>
      </c>
      <c r="F113" s="23"/>
      <c r="G113" s="23"/>
      <c r="H113" s="23">
        <f t="shared" si="10"/>
        <v>0</v>
      </c>
      <c r="I113" s="23"/>
      <c r="J113" s="23"/>
      <c r="K113" s="24">
        <f t="shared" si="11"/>
        <v>0</v>
      </c>
      <c r="L113" s="24">
        <f t="shared" si="12"/>
        <v>0</v>
      </c>
      <c r="M113" s="24">
        <f t="shared" si="13"/>
        <v>0</v>
      </c>
      <c r="N113" s="24">
        <f t="shared" si="14"/>
        <v>0</v>
      </c>
      <c r="O113" s="24">
        <f t="shared" si="15"/>
        <v>0</v>
      </c>
      <c r="P113" s="24">
        <f t="shared" si="16"/>
        <v>0</v>
      </c>
      <c r="T113" s="145">
        <f t="shared" si="17"/>
        <v>90</v>
      </c>
      <c r="U113" s="145"/>
      <c r="V113" s="157" t="str">
        <f t="shared" si="9"/>
        <v>Vairogi tranšeju sienu nostiprināšanai</v>
      </c>
      <c r="W113" s="145" t="str">
        <f t="shared" si="9"/>
        <v>kpl.</v>
      </c>
      <c r="X113" s="165">
        <f t="shared" si="9"/>
        <v>1</v>
      </c>
    </row>
    <row r="114" spans="1:24">
      <c r="A114" s="164">
        <v>91</v>
      </c>
      <c r="B114" s="165"/>
      <c r="C114" s="152" t="s">
        <v>753</v>
      </c>
      <c r="D114" s="111" t="s">
        <v>56</v>
      </c>
      <c r="E114" s="158">
        <v>223</v>
      </c>
      <c r="F114" s="23"/>
      <c r="G114" s="23"/>
      <c r="H114" s="23">
        <f t="shared" si="10"/>
        <v>0</v>
      </c>
      <c r="I114" s="23"/>
      <c r="J114" s="23"/>
      <c r="K114" s="24">
        <f t="shared" si="11"/>
        <v>0</v>
      </c>
      <c r="L114" s="24">
        <f t="shared" si="12"/>
        <v>0</v>
      </c>
      <c r="M114" s="24">
        <f t="shared" si="13"/>
        <v>0</v>
      </c>
      <c r="N114" s="24">
        <f t="shared" si="14"/>
        <v>0</v>
      </c>
      <c r="O114" s="24">
        <f t="shared" si="15"/>
        <v>0</v>
      </c>
      <c r="P114" s="24">
        <f t="shared" si="16"/>
        <v>0</v>
      </c>
      <c r="T114" s="145">
        <f t="shared" si="17"/>
        <v>91</v>
      </c>
      <c r="U114" s="145"/>
      <c r="V114" s="157" t="str">
        <f t="shared" ref="V114:V196" si="29">C114</f>
        <v>Grunts ūdens pazemināšana.</v>
      </c>
      <c r="W114" s="145" t="str">
        <f t="shared" ref="W114:W196" si="30">D114</f>
        <v>m</v>
      </c>
      <c r="X114" s="165">
        <f t="shared" ref="X114:X196" si="31">E114</f>
        <v>223</v>
      </c>
    </row>
    <row r="115" spans="1:24" ht="25.5">
      <c r="A115" s="164">
        <v>92</v>
      </c>
      <c r="B115" s="165"/>
      <c r="C115" s="153" t="s">
        <v>823</v>
      </c>
      <c r="D115" s="111" t="s">
        <v>59</v>
      </c>
      <c r="E115" s="158">
        <v>2</v>
      </c>
      <c r="F115" s="23"/>
      <c r="G115" s="23"/>
      <c r="H115" s="23">
        <f t="shared" si="10"/>
        <v>0</v>
      </c>
      <c r="I115" s="23"/>
      <c r="J115" s="23"/>
      <c r="K115" s="24">
        <f t="shared" si="11"/>
        <v>0</v>
      </c>
      <c r="L115" s="24">
        <f t="shared" si="12"/>
        <v>0</v>
      </c>
      <c r="M115" s="24">
        <f t="shared" si="13"/>
        <v>0</v>
      </c>
      <c r="N115" s="24">
        <f t="shared" si="14"/>
        <v>0</v>
      </c>
      <c r="O115" s="24">
        <f t="shared" si="15"/>
        <v>0</v>
      </c>
      <c r="P115" s="24">
        <f t="shared" si="16"/>
        <v>0</v>
      </c>
      <c r="T115" s="145">
        <f t="shared" si="17"/>
        <v>92</v>
      </c>
      <c r="U115" s="145"/>
      <c r="V115" s="157" t="str">
        <f t="shared" si="29"/>
        <v>Šķeltas, divdaļīgas kabeļu apvalkcaurules PVC OD110, L=2,00</v>
      </c>
      <c r="W115" s="145" t="str">
        <f t="shared" si="30"/>
        <v>vietas</v>
      </c>
      <c r="X115" s="165">
        <f t="shared" si="31"/>
        <v>2</v>
      </c>
    </row>
    <row r="116" spans="1:24" ht="25.5">
      <c r="A116" s="164">
        <v>93</v>
      </c>
      <c r="B116" s="165"/>
      <c r="C116" s="152" t="s">
        <v>754</v>
      </c>
      <c r="D116" s="111" t="s">
        <v>57</v>
      </c>
      <c r="E116" s="158">
        <v>65.42</v>
      </c>
      <c r="F116" s="23"/>
      <c r="G116" s="23"/>
      <c r="H116" s="23">
        <f t="shared" si="10"/>
        <v>0</v>
      </c>
      <c r="I116" s="23"/>
      <c r="J116" s="23"/>
      <c r="K116" s="24">
        <f t="shared" si="11"/>
        <v>0</v>
      </c>
      <c r="L116" s="24">
        <f t="shared" si="12"/>
        <v>0</v>
      </c>
      <c r="M116" s="24">
        <f t="shared" si="13"/>
        <v>0</v>
      </c>
      <c r="N116" s="24">
        <f t="shared" si="14"/>
        <v>0</v>
      </c>
      <c r="O116" s="24">
        <f t="shared" si="15"/>
        <v>0</v>
      </c>
      <c r="P116" s="24">
        <f t="shared" si="16"/>
        <v>0</v>
      </c>
      <c r="T116" s="145">
        <f t="shared" si="17"/>
        <v>93</v>
      </c>
      <c r="U116" s="145"/>
      <c r="V116" s="157" t="str">
        <f t="shared" si="29"/>
        <v>Smilts pamatnes ierīkošana zem cauruļvadiem h=0.20*l*1</v>
      </c>
      <c r="W116" s="145" t="str">
        <f t="shared" si="30"/>
        <v>m3</v>
      </c>
      <c r="X116" s="165">
        <f t="shared" si="31"/>
        <v>65.42</v>
      </c>
    </row>
    <row r="117" spans="1:24">
      <c r="A117" s="164">
        <v>94</v>
      </c>
      <c r="B117" s="165"/>
      <c r="C117" s="152" t="s">
        <v>794</v>
      </c>
      <c r="D117" s="111" t="s">
        <v>64</v>
      </c>
      <c r="E117" s="158">
        <v>1</v>
      </c>
      <c r="F117" s="23"/>
      <c r="G117" s="23"/>
      <c r="H117" s="23">
        <f t="shared" si="10"/>
        <v>0</v>
      </c>
      <c r="I117" s="23"/>
      <c r="J117" s="23"/>
      <c r="K117" s="24">
        <f t="shared" si="11"/>
        <v>0</v>
      </c>
      <c r="L117" s="24">
        <f t="shared" si="12"/>
        <v>0</v>
      </c>
      <c r="M117" s="24">
        <f t="shared" si="13"/>
        <v>0</v>
      </c>
      <c r="N117" s="24">
        <f t="shared" si="14"/>
        <v>0</v>
      </c>
      <c r="O117" s="24">
        <f t="shared" si="15"/>
        <v>0</v>
      </c>
      <c r="P117" s="24">
        <f t="shared" si="16"/>
        <v>0</v>
      </c>
      <c r="T117" s="145">
        <f t="shared" si="17"/>
        <v>94</v>
      </c>
      <c r="U117" s="145"/>
      <c r="V117" s="157" t="str">
        <f t="shared" si="29"/>
        <v>TV inspekcija un hermētiskuma pārbaude</v>
      </c>
      <c r="W117" s="145" t="str">
        <f t="shared" si="30"/>
        <v>kpl.</v>
      </c>
      <c r="X117" s="165">
        <f t="shared" si="31"/>
        <v>1</v>
      </c>
    </row>
    <row r="118" spans="1:24">
      <c r="A118" s="178"/>
      <c r="B118" s="179"/>
      <c r="C118" s="173" t="s">
        <v>756</v>
      </c>
      <c r="D118" s="162"/>
      <c r="E118" s="176"/>
      <c r="F118" s="163"/>
      <c r="G118" s="163"/>
      <c r="H118" s="163"/>
      <c r="I118" s="163"/>
      <c r="J118" s="163"/>
      <c r="K118" s="163"/>
      <c r="L118" s="163"/>
      <c r="M118" s="163"/>
      <c r="N118" s="163"/>
      <c r="O118" s="163"/>
      <c r="P118" s="163"/>
      <c r="T118" s="145"/>
      <c r="U118" s="145"/>
      <c r="V118" s="157" t="str">
        <f t="shared" si="29"/>
        <v>Ceļa asfalta segas atjaunošana Peldu ielā</v>
      </c>
      <c r="W118" s="145"/>
      <c r="X118" s="165"/>
    </row>
    <row r="119" spans="1:24">
      <c r="A119" s="164">
        <v>95</v>
      </c>
      <c r="B119" s="165"/>
      <c r="C119" s="153" t="s">
        <v>757</v>
      </c>
      <c r="D119" s="111" t="s">
        <v>57</v>
      </c>
      <c r="E119" s="158">
        <v>0.21</v>
      </c>
      <c r="F119" s="23"/>
      <c r="G119" s="23"/>
      <c r="H119" s="23">
        <f t="shared" si="10"/>
        <v>0</v>
      </c>
      <c r="I119" s="23"/>
      <c r="J119" s="23"/>
      <c r="K119" s="24">
        <f t="shared" si="11"/>
        <v>0</v>
      </c>
      <c r="L119" s="24">
        <f t="shared" si="12"/>
        <v>0</v>
      </c>
      <c r="M119" s="24">
        <f t="shared" si="13"/>
        <v>0</v>
      </c>
      <c r="N119" s="24">
        <f t="shared" si="14"/>
        <v>0</v>
      </c>
      <c r="O119" s="24">
        <f t="shared" si="15"/>
        <v>0</v>
      </c>
      <c r="P119" s="24">
        <f t="shared" si="16"/>
        <v>0</v>
      </c>
      <c r="T119" s="145">
        <f t="shared" si="17"/>
        <v>95</v>
      </c>
      <c r="U119" s="145"/>
      <c r="V119" s="157" t="str">
        <f t="shared" si="29"/>
        <v>4 cm asfaltbeons AC11</v>
      </c>
      <c r="W119" s="145" t="str">
        <f t="shared" si="30"/>
        <v>m3</v>
      </c>
      <c r="X119" s="165">
        <f t="shared" si="31"/>
        <v>0.21</v>
      </c>
    </row>
    <row r="120" spans="1:24">
      <c r="A120" s="164">
        <v>96</v>
      </c>
      <c r="B120" s="165"/>
      <c r="C120" s="152" t="s">
        <v>758</v>
      </c>
      <c r="D120" s="111" t="s">
        <v>57</v>
      </c>
      <c r="E120" s="158">
        <v>0.32</v>
      </c>
      <c r="F120" s="23"/>
      <c r="G120" s="23"/>
      <c r="H120" s="23">
        <f t="shared" si="10"/>
        <v>0</v>
      </c>
      <c r="I120" s="23"/>
      <c r="J120" s="23"/>
      <c r="K120" s="24">
        <f t="shared" si="11"/>
        <v>0</v>
      </c>
      <c r="L120" s="24">
        <f t="shared" si="12"/>
        <v>0</v>
      </c>
      <c r="M120" s="24">
        <f t="shared" si="13"/>
        <v>0</v>
      </c>
      <c r="N120" s="24">
        <f t="shared" si="14"/>
        <v>0</v>
      </c>
      <c r="O120" s="24">
        <f t="shared" si="15"/>
        <v>0</v>
      </c>
      <c r="P120" s="24">
        <f t="shared" si="16"/>
        <v>0</v>
      </c>
      <c r="T120" s="145">
        <f t="shared" si="17"/>
        <v>96</v>
      </c>
      <c r="U120" s="145"/>
      <c r="V120" s="157" t="str">
        <f t="shared" si="29"/>
        <v>6 cm asfaltbeons AC 22</v>
      </c>
      <c r="W120" s="145" t="str">
        <f t="shared" si="30"/>
        <v>m3</v>
      </c>
      <c r="X120" s="165">
        <f t="shared" si="31"/>
        <v>0.32</v>
      </c>
    </row>
    <row r="121" spans="1:24" ht="25.5">
      <c r="A121" s="164">
        <v>97</v>
      </c>
      <c r="B121" s="165"/>
      <c r="C121" s="153" t="s">
        <v>759</v>
      </c>
      <c r="D121" s="111" t="s">
        <v>57</v>
      </c>
      <c r="E121" s="158">
        <v>1.06</v>
      </c>
      <c r="F121" s="23"/>
      <c r="G121" s="23"/>
      <c r="H121" s="23">
        <f t="shared" si="10"/>
        <v>0</v>
      </c>
      <c r="I121" s="23"/>
      <c r="J121" s="23"/>
      <c r="K121" s="24">
        <f t="shared" si="11"/>
        <v>0</v>
      </c>
      <c r="L121" s="24">
        <f t="shared" si="12"/>
        <v>0</v>
      </c>
      <c r="M121" s="24">
        <f t="shared" si="13"/>
        <v>0</v>
      </c>
      <c r="N121" s="24">
        <f t="shared" si="14"/>
        <v>0</v>
      </c>
      <c r="O121" s="24">
        <f t="shared" si="15"/>
        <v>0</v>
      </c>
      <c r="P121" s="24">
        <f t="shared" si="16"/>
        <v>0</v>
      </c>
      <c r="T121" s="145">
        <f t="shared" si="17"/>
        <v>97</v>
      </c>
      <c r="U121" s="145"/>
      <c r="V121" s="157" t="str">
        <f t="shared" si="29"/>
        <v>20 cm nesaistītu minerālvielu kārta: šķembas (fr. 40-70 mm)</v>
      </c>
      <c r="W121" s="145" t="str">
        <f t="shared" si="30"/>
        <v>m3</v>
      </c>
      <c r="X121" s="165">
        <f t="shared" si="31"/>
        <v>1.06</v>
      </c>
    </row>
    <row r="122" spans="1:24" ht="25.5">
      <c r="A122" s="164">
        <v>98</v>
      </c>
      <c r="B122" s="165"/>
      <c r="C122" s="152" t="s">
        <v>760</v>
      </c>
      <c r="D122" s="111" t="s">
        <v>57</v>
      </c>
      <c r="E122" s="158">
        <v>0.53</v>
      </c>
      <c r="F122" s="23"/>
      <c r="G122" s="23"/>
      <c r="H122" s="23">
        <f t="shared" si="10"/>
        <v>0</v>
      </c>
      <c r="I122" s="23"/>
      <c r="J122" s="23"/>
      <c r="K122" s="24">
        <f t="shared" si="11"/>
        <v>0</v>
      </c>
      <c r="L122" s="24">
        <f t="shared" si="12"/>
        <v>0</v>
      </c>
      <c r="M122" s="24">
        <f t="shared" si="13"/>
        <v>0</v>
      </c>
      <c r="N122" s="24">
        <f t="shared" si="14"/>
        <v>0</v>
      </c>
      <c r="O122" s="24">
        <f t="shared" si="15"/>
        <v>0</v>
      </c>
      <c r="P122" s="24">
        <f t="shared" si="16"/>
        <v>0</v>
      </c>
      <c r="T122" s="145">
        <f t="shared" si="17"/>
        <v>98</v>
      </c>
      <c r="U122" s="145"/>
      <c r="V122" s="157" t="str">
        <f t="shared" si="29"/>
        <v>10 cm nesaistītu minerālvielu kārta: šķembas (fr. 0-40 mm)</v>
      </c>
      <c r="W122" s="145" t="str">
        <f t="shared" si="30"/>
        <v>m3</v>
      </c>
      <c r="X122" s="165">
        <f t="shared" si="31"/>
        <v>0.53</v>
      </c>
    </row>
    <row r="123" spans="1:24">
      <c r="A123" s="164">
        <v>99</v>
      </c>
      <c r="B123" s="165"/>
      <c r="C123" s="152" t="s">
        <v>761</v>
      </c>
      <c r="D123" s="111" t="s">
        <v>57</v>
      </c>
      <c r="E123" s="158">
        <v>3.39</v>
      </c>
      <c r="F123" s="23"/>
      <c r="G123" s="23"/>
      <c r="H123" s="23">
        <f t="shared" si="10"/>
        <v>0</v>
      </c>
      <c r="I123" s="23"/>
      <c r="J123" s="23"/>
      <c r="K123" s="24">
        <f t="shared" si="11"/>
        <v>0</v>
      </c>
      <c r="L123" s="24">
        <f t="shared" si="12"/>
        <v>0</v>
      </c>
      <c r="M123" s="24">
        <f t="shared" si="13"/>
        <v>0</v>
      </c>
      <c r="N123" s="24">
        <f t="shared" si="14"/>
        <v>0</v>
      </c>
      <c r="O123" s="24">
        <f t="shared" si="15"/>
        <v>0</v>
      </c>
      <c r="P123" s="24">
        <f t="shared" si="16"/>
        <v>0</v>
      </c>
      <c r="T123" s="145">
        <f t="shared" si="17"/>
        <v>99</v>
      </c>
      <c r="U123" s="145"/>
      <c r="V123" s="157" t="str">
        <f t="shared" si="29"/>
        <v>64 cm salturīgā kāra (smilts), k&gt;1</v>
      </c>
      <c r="W123" s="145" t="str">
        <f t="shared" si="30"/>
        <v>m3</v>
      </c>
      <c r="X123" s="165">
        <f t="shared" si="31"/>
        <v>3.39</v>
      </c>
    </row>
    <row r="124" spans="1:24">
      <c r="A124" s="164">
        <v>100</v>
      </c>
      <c r="B124" s="165"/>
      <c r="C124" s="152" t="s">
        <v>762</v>
      </c>
      <c r="D124" s="111" t="s">
        <v>57</v>
      </c>
      <c r="E124" s="158">
        <v>3.96</v>
      </c>
      <c r="F124" s="23"/>
      <c r="G124" s="23"/>
      <c r="H124" s="23">
        <f t="shared" si="10"/>
        <v>0</v>
      </c>
      <c r="I124" s="23"/>
      <c r="J124" s="23"/>
      <c r="K124" s="24">
        <f t="shared" si="11"/>
        <v>0</v>
      </c>
      <c r="L124" s="24">
        <f t="shared" si="12"/>
        <v>0</v>
      </c>
      <c r="M124" s="24">
        <f t="shared" si="13"/>
        <v>0</v>
      </c>
      <c r="N124" s="24">
        <f t="shared" si="14"/>
        <v>0</v>
      </c>
      <c r="O124" s="24">
        <f t="shared" si="15"/>
        <v>0</v>
      </c>
      <c r="P124" s="24">
        <f t="shared" si="16"/>
        <v>0</v>
      </c>
      <c r="T124" s="145">
        <f t="shared" si="17"/>
        <v>100</v>
      </c>
      <c r="U124" s="145"/>
      <c r="V124" s="157" t="str">
        <f t="shared" si="29"/>
        <v>Grunts tranšejas dziļumā</v>
      </c>
      <c r="W124" s="145" t="str">
        <f t="shared" si="30"/>
        <v>m3</v>
      </c>
      <c r="X124" s="165">
        <f t="shared" si="31"/>
        <v>3.96</v>
      </c>
    </row>
    <row r="125" spans="1:24">
      <c r="A125" s="178"/>
      <c r="B125" s="179"/>
      <c r="C125" s="173" t="s">
        <v>763</v>
      </c>
      <c r="D125" s="162"/>
      <c r="E125" s="176"/>
      <c r="F125" s="163"/>
      <c r="G125" s="163"/>
      <c r="H125" s="163"/>
      <c r="I125" s="163"/>
      <c r="J125" s="163"/>
      <c r="K125" s="163"/>
      <c r="L125" s="163"/>
      <c r="M125" s="163"/>
      <c r="N125" s="163"/>
      <c r="O125" s="163"/>
      <c r="P125" s="163"/>
      <c r="T125" s="145"/>
      <c r="U125" s="145"/>
      <c r="V125" s="157" t="str">
        <f t="shared" si="29"/>
        <v>Zālāja seguma atjaunošana Peldu ielā</v>
      </c>
      <c r="W125" s="145"/>
      <c r="X125" s="165"/>
    </row>
    <row r="126" spans="1:24" ht="25.5">
      <c r="A126" s="164">
        <v>101</v>
      </c>
      <c r="B126" s="165"/>
      <c r="C126" s="152" t="s">
        <v>764</v>
      </c>
      <c r="D126" s="111" t="s">
        <v>55</v>
      </c>
      <c r="E126" s="158">
        <v>4.5999999999999996</v>
      </c>
      <c r="F126" s="23"/>
      <c r="G126" s="23"/>
      <c r="H126" s="23">
        <f t="shared" si="10"/>
        <v>0</v>
      </c>
      <c r="I126" s="23"/>
      <c r="J126" s="23"/>
      <c r="K126" s="24">
        <f t="shared" si="11"/>
        <v>0</v>
      </c>
      <c r="L126" s="24">
        <f t="shared" si="12"/>
        <v>0</v>
      </c>
      <c r="M126" s="24">
        <f t="shared" si="13"/>
        <v>0</v>
      </c>
      <c r="N126" s="24">
        <f t="shared" si="14"/>
        <v>0</v>
      </c>
      <c r="O126" s="24">
        <f t="shared" si="15"/>
        <v>0</v>
      </c>
      <c r="P126" s="24">
        <f t="shared" si="16"/>
        <v>0</v>
      </c>
      <c r="T126" s="145">
        <f t="shared" si="17"/>
        <v>101</v>
      </c>
      <c r="U126" s="145"/>
      <c r="V126" s="157" t="str">
        <f t="shared" si="29"/>
        <v>Zāliens uz 15cm augsnes kārtas, iesk.augsnes pievešanu</v>
      </c>
      <c r="W126" s="145" t="str">
        <f t="shared" si="30"/>
        <v>m2</v>
      </c>
      <c r="X126" s="165">
        <f t="shared" si="31"/>
        <v>4.5999999999999996</v>
      </c>
    </row>
    <row r="127" spans="1:24">
      <c r="A127" s="164">
        <v>102</v>
      </c>
      <c r="B127" s="165"/>
      <c r="C127" s="152" t="s">
        <v>762</v>
      </c>
      <c r="D127" s="111" t="s">
        <v>57</v>
      </c>
      <c r="E127" s="158">
        <v>9.1999999999999993</v>
      </c>
      <c r="F127" s="23"/>
      <c r="G127" s="23"/>
      <c r="H127" s="23">
        <f t="shared" si="10"/>
        <v>0</v>
      </c>
      <c r="I127" s="23"/>
      <c r="J127" s="23"/>
      <c r="K127" s="24">
        <f t="shared" si="11"/>
        <v>0</v>
      </c>
      <c r="L127" s="24">
        <f t="shared" si="12"/>
        <v>0</v>
      </c>
      <c r="M127" s="24">
        <f t="shared" si="13"/>
        <v>0</v>
      </c>
      <c r="N127" s="24">
        <f t="shared" si="14"/>
        <v>0</v>
      </c>
      <c r="O127" s="24">
        <f t="shared" si="15"/>
        <v>0</v>
      </c>
      <c r="P127" s="24">
        <f t="shared" si="16"/>
        <v>0</v>
      </c>
      <c r="T127" s="145">
        <f t="shared" si="17"/>
        <v>102</v>
      </c>
      <c r="U127" s="145"/>
      <c r="V127" s="157" t="str">
        <f t="shared" si="29"/>
        <v>Grunts tranšejas dziļumā</v>
      </c>
      <c r="W127" s="145" t="str">
        <f t="shared" si="30"/>
        <v>m3</v>
      </c>
      <c r="X127" s="165">
        <f t="shared" si="31"/>
        <v>9.1999999999999993</v>
      </c>
    </row>
    <row r="128" spans="1:24">
      <c r="A128" s="178"/>
      <c r="B128" s="179"/>
      <c r="C128" s="173" t="s">
        <v>824</v>
      </c>
      <c r="D128" s="162"/>
      <c r="E128" s="176"/>
      <c r="F128" s="163"/>
      <c r="G128" s="163"/>
      <c r="H128" s="163"/>
      <c r="I128" s="163"/>
      <c r="J128" s="163"/>
      <c r="K128" s="163"/>
      <c r="L128" s="163"/>
      <c r="M128" s="163"/>
      <c r="N128" s="163"/>
      <c r="O128" s="163"/>
      <c r="P128" s="163"/>
      <c r="T128" s="145"/>
      <c r="U128" s="145"/>
      <c r="V128" s="157" t="str">
        <f t="shared" si="29"/>
        <v>Pārējie darbi</v>
      </c>
      <c r="W128" s="145"/>
      <c r="X128" s="165"/>
    </row>
    <row r="129" spans="1:24" ht="38.25">
      <c r="A129" s="164">
        <v>103</v>
      </c>
      <c r="B129" s="165"/>
      <c r="C129" s="153" t="s">
        <v>825</v>
      </c>
      <c r="D129" s="111" t="s">
        <v>56</v>
      </c>
      <c r="E129" s="158">
        <v>202</v>
      </c>
      <c r="F129" s="23"/>
      <c r="G129" s="23"/>
      <c r="H129" s="23">
        <f t="shared" si="10"/>
        <v>0</v>
      </c>
      <c r="I129" s="23"/>
      <c r="J129" s="23"/>
      <c r="K129" s="24">
        <f t="shared" si="11"/>
        <v>0</v>
      </c>
      <c r="L129" s="24">
        <f t="shared" si="12"/>
        <v>0</v>
      </c>
      <c r="M129" s="24">
        <f t="shared" si="13"/>
        <v>0</v>
      </c>
      <c r="N129" s="24">
        <f t="shared" si="14"/>
        <v>0</v>
      </c>
      <c r="O129" s="24">
        <f t="shared" si="15"/>
        <v>0</v>
      </c>
      <c r="P129" s="24">
        <f t="shared" si="16"/>
        <v>0</v>
      </c>
      <c r="T129" s="145">
        <f t="shared" si="17"/>
        <v>103</v>
      </c>
      <c r="U129" s="145"/>
      <c r="V129" s="157" t="str">
        <f t="shared" si="29"/>
        <v>Saimnieciskās kanalizācijas demontāža, (caurules izrakšana visā posmā , būvgružu izvešana)</v>
      </c>
      <c r="W129" s="145" t="str">
        <f t="shared" si="30"/>
        <v>m</v>
      </c>
      <c r="X129" s="165">
        <f t="shared" si="31"/>
        <v>202</v>
      </c>
    </row>
    <row r="130" spans="1:24" ht="25.5">
      <c r="A130" s="164">
        <v>104</v>
      </c>
      <c r="B130" s="165"/>
      <c r="C130" s="153" t="s">
        <v>826</v>
      </c>
      <c r="D130" s="111" t="s">
        <v>1203</v>
      </c>
      <c r="E130" s="158">
        <v>1</v>
      </c>
      <c r="F130" s="23"/>
      <c r="G130" s="23"/>
      <c r="H130" s="23">
        <f t="shared" si="10"/>
        <v>0</v>
      </c>
      <c r="I130" s="23"/>
      <c r="J130" s="23"/>
      <c r="K130" s="24">
        <f t="shared" si="11"/>
        <v>0</v>
      </c>
      <c r="L130" s="24">
        <f t="shared" si="12"/>
        <v>0</v>
      </c>
      <c r="M130" s="24">
        <f t="shared" si="13"/>
        <v>0</v>
      </c>
      <c r="N130" s="24">
        <f t="shared" si="14"/>
        <v>0</v>
      </c>
      <c r="O130" s="24">
        <f t="shared" si="15"/>
        <v>0</v>
      </c>
      <c r="P130" s="24">
        <f t="shared" si="16"/>
        <v>0</v>
      </c>
      <c r="T130" s="145">
        <f t="shared" si="17"/>
        <v>104</v>
      </c>
      <c r="U130" s="145"/>
      <c r="V130" s="157" t="str">
        <f t="shared" si="29"/>
        <v>Lietus ūdens akas demontāža, (akas izrakšana, būvgružu izvešana)</v>
      </c>
      <c r="W130" s="145" t="str">
        <f t="shared" si="30"/>
        <v>gab.</v>
      </c>
      <c r="X130" s="165">
        <f t="shared" si="31"/>
        <v>1</v>
      </c>
    </row>
    <row r="131" spans="1:24" ht="38.25">
      <c r="A131" s="164">
        <v>105</v>
      </c>
      <c r="B131" s="165"/>
      <c r="C131" s="152" t="s">
        <v>827</v>
      </c>
      <c r="D131" s="111" t="s">
        <v>1203</v>
      </c>
      <c r="E131" s="158">
        <v>1</v>
      </c>
      <c r="F131" s="23"/>
      <c r="G131" s="23"/>
      <c r="H131" s="23">
        <f t="shared" si="10"/>
        <v>0</v>
      </c>
      <c r="I131" s="23"/>
      <c r="J131" s="23"/>
      <c r="K131" s="24">
        <f t="shared" si="11"/>
        <v>0</v>
      </c>
      <c r="L131" s="24">
        <f t="shared" si="12"/>
        <v>0</v>
      </c>
      <c r="M131" s="24">
        <f t="shared" si="13"/>
        <v>0</v>
      </c>
      <c r="N131" s="24">
        <f t="shared" si="14"/>
        <v>0</v>
      </c>
      <c r="O131" s="24">
        <f t="shared" si="15"/>
        <v>0</v>
      </c>
      <c r="P131" s="24">
        <f t="shared" si="16"/>
        <v>0</v>
      </c>
      <c r="T131" s="145">
        <f t="shared" si="17"/>
        <v>105</v>
      </c>
      <c r="U131" s="145"/>
      <c r="V131" s="157" t="str">
        <f t="shared" si="29"/>
        <v>Esošo saimnieciskās kanalizācijas akas demontāža, (akas izrakšana, būvgružu izvešana)</v>
      </c>
      <c r="W131" s="145" t="str">
        <f t="shared" si="30"/>
        <v>gab.</v>
      </c>
      <c r="X131" s="165">
        <f t="shared" si="31"/>
        <v>1</v>
      </c>
    </row>
    <row r="132" spans="1:24" ht="38.25">
      <c r="A132" s="164">
        <v>106</v>
      </c>
      <c r="B132" s="165"/>
      <c r="C132" s="152" t="s">
        <v>828</v>
      </c>
      <c r="D132" s="111" t="s">
        <v>56</v>
      </c>
      <c r="E132" s="158">
        <v>111</v>
      </c>
      <c r="F132" s="23"/>
      <c r="G132" s="23"/>
      <c r="H132" s="23">
        <f t="shared" si="10"/>
        <v>0</v>
      </c>
      <c r="I132" s="23"/>
      <c r="J132" s="23"/>
      <c r="K132" s="24">
        <f t="shared" si="11"/>
        <v>0</v>
      </c>
      <c r="L132" s="24">
        <f t="shared" si="12"/>
        <v>0</v>
      </c>
      <c r="M132" s="24">
        <f t="shared" si="13"/>
        <v>0</v>
      </c>
      <c r="N132" s="24">
        <f t="shared" si="14"/>
        <v>0</v>
      </c>
      <c r="O132" s="24">
        <f t="shared" si="15"/>
        <v>0</v>
      </c>
      <c r="P132" s="24">
        <f t="shared" si="16"/>
        <v>0</v>
      </c>
      <c r="T132" s="145">
        <f t="shared" si="17"/>
        <v>106</v>
      </c>
      <c r="U132" s="145"/>
      <c r="V132" s="157" t="str">
        <f t="shared" si="29"/>
        <v>Esošā ūdensvada DN100 mm demontāža līdz bruģakmens seguma sākumam, (caurules izrakšana visā posmā, būvgružu izvešana).</v>
      </c>
      <c r="W132" s="145" t="str">
        <f t="shared" si="30"/>
        <v>m</v>
      </c>
      <c r="X132" s="165">
        <f t="shared" si="31"/>
        <v>111</v>
      </c>
    </row>
    <row r="133" spans="1:24" ht="25.5">
      <c r="A133" s="164">
        <v>107</v>
      </c>
      <c r="B133" s="165"/>
      <c r="C133" s="153" t="s">
        <v>829</v>
      </c>
      <c r="D133" s="111" t="s">
        <v>61</v>
      </c>
      <c r="E133" s="158">
        <v>1</v>
      </c>
      <c r="F133" s="23"/>
      <c r="G133" s="23"/>
      <c r="H133" s="23">
        <f t="shared" si="10"/>
        <v>0</v>
      </c>
      <c r="I133" s="23"/>
      <c r="J133" s="23"/>
      <c r="K133" s="24">
        <f t="shared" si="11"/>
        <v>0</v>
      </c>
      <c r="L133" s="24">
        <f t="shared" si="12"/>
        <v>0</v>
      </c>
      <c r="M133" s="24">
        <f t="shared" si="13"/>
        <v>0</v>
      </c>
      <c r="N133" s="24">
        <f t="shared" si="14"/>
        <v>0</v>
      </c>
      <c r="O133" s="24">
        <f t="shared" si="15"/>
        <v>0</v>
      </c>
      <c r="P133" s="24">
        <f t="shared" si="16"/>
        <v>0</v>
      </c>
      <c r="T133" s="145">
        <f t="shared" si="17"/>
        <v>107</v>
      </c>
      <c r="U133" s="145"/>
      <c r="V133" s="157" t="str">
        <f t="shared" si="29"/>
        <v xml:space="preserve">Demontētās ūdensvada caurules galā montēt atloku adapteri un gala noslēgu. </v>
      </c>
      <c r="W133" s="145" t="str">
        <f t="shared" si="30"/>
        <v>gb.</v>
      </c>
      <c r="X133" s="165">
        <f t="shared" si="31"/>
        <v>1</v>
      </c>
    </row>
    <row r="134" spans="1:24" ht="25.5">
      <c r="A134" s="164">
        <v>108</v>
      </c>
      <c r="B134" s="165"/>
      <c r="C134" s="153" t="s">
        <v>830</v>
      </c>
      <c r="D134" s="111" t="s">
        <v>61</v>
      </c>
      <c r="E134" s="158">
        <v>1</v>
      </c>
      <c r="F134" s="23"/>
      <c r="G134" s="23"/>
      <c r="H134" s="23">
        <f t="shared" si="10"/>
        <v>0</v>
      </c>
      <c r="I134" s="23"/>
      <c r="J134" s="23"/>
      <c r="K134" s="24">
        <f t="shared" si="11"/>
        <v>0</v>
      </c>
      <c r="L134" s="24">
        <f t="shared" si="12"/>
        <v>0</v>
      </c>
      <c r="M134" s="24">
        <f t="shared" si="13"/>
        <v>0</v>
      </c>
      <c r="N134" s="24">
        <f t="shared" si="14"/>
        <v>0</v>
      </c>
      <c r="O134" s="24">
        <f t="shared" si="15"/>
        <v>0</v>
      </c>
      <c r="P134" s="24">
        <f t="shared" si="16"/>
        <v>0</v>
      </c>
      <c r="T134" s="145">
        <f t="shared" si="17"/>
        <v>108</v>
      </c>
      <c r="U134" s="145"/>
      <c r="V134" s="157" t="str">
        <f t="shared" si="29"/>
        <v>Esošā ugunsdzēsības hidranta demontāža, (izrakšana, būvgružu izvešana)</v>
      </c>
      <c r="W134" s="145" t="str">
        <f t="shared" si="30"/>
        <v>gb.</v>
      </c>
      <c r="X134" s="165">
        <f t="shared" si="31"/>
        <v>1</v>
      </c>
    </row>
    <row r="135" spans="1:24" ht="38.25">
      <c r="A135" s="164">
        <v>109</v>
      </c>
      <c r="B135" s="165"/>
      <c r="C135" s="152" t="s">
        <v>831</v>
      </c>
      <c r="D135" s="111" t="s">
        <v>61</v>
      </c>
      <c r="E135" s="158">
        <v>3</v>
      </c>
      <c r="F135" s="23"/>
      <c r="G135" s="23"/>
      <c r="H135" s="23">
        <f t="shared" si="10"/>
        <v>0</v>
      </c>
      <c r="I135" s="23"/>
      <c r="J135" s="23"/>
      <c r="K135" s="24">
        <f t="shared" si="11"/>
        <v>0</v>
      </c>
      <c r="L135" s="24">
        <f t="shared" si="12"/>
        <v>0</v>
      </c>
      <c r="M135" s="24">
        <f t="shared" si="13"/>
        <v>0</v>
      </c>
      <c r="N135" s="24">
        <f t="shared" si="14"/>
        <v>0</v>
      </c>
      <c r="O135" s="24">
        <f t="shared" si="15"/>
        <v>0</v>
      </c>
      <c r="P135" s="24">
        <f t="shared" si="16"/>
        <v>0</v>
      </c>
      <c r="T135" s="145">
        <f t="shared" si="17"/>
        <v>109</v>
      </c>
      <c r="U135" s="145"/>
      <c r="V135" s="157" t="str">
        <f t="shared" si="29"/>
        <v>Esošās virszemes ūdeņu uztveršanas akas (gūlijas) demontāža, (izrakšana, būvgružu izvešana)</v>
      </c>
      <c r="W135" s="145" t="str">
        <f t="shared" si="30"/>
        <v>gb.</v>
      </c>
      <c r="X135" s="165">
        <f t="shared" si="31"/>
        <v>3</v>
      </c>
    </row>
    <row r="136" spans="1:24" ht="25.5">
      <c r="A136" s="164">
        <v>110</v>
      </c>
      <c r="B136" s="165"/>
      <c r="C136" s="152" t="s">
        <v>832</v>
      </c>
      <c r="D136" s="111" t="s">
        <v>1200</v>
      </c>
      <c r="E136" s="158">
        <v>10.5</v>
      </c>
      <c r="F136" s="23"/>
      <c r="G136" s="23"/>
      <c r="H136" s="23">
        <f t="shared" si="10"/>
        <v>0</v>
      </c>
      <c r="I136" s="23"/>
      <c r="J136" s="23"/>
      <c r="K136" s="24">
        <f t="shared" si="11"/>
        <v>0</v>
      </c>
      <c r="L136" s="24">
        <f t="shared" si="12"/>
        <v>0</v>
      </c>
      <c r="M136" s="24">
        <f t="shared" si="13"/>
        <v>0</v>
      </c>
      <c r="N136" s="24">
        <f t="shared" si="14"/>
        <v>0</v>
      </c>
      <c r="O136" s="24">
        <f t="shared" si="15"/>
        <v>0</v>
      </c>
      <c r="P136" s="24">
        <f t="shared" si="16"/>
        <v>0</v>
      </c>
      <c r="T136" s="145">
        <f t="shared" si="17"/>
        <v>110</v>
      </c>
      <c r="U136" s="145"/>
      <c r="V136" s="157" t="str">
        <f t="shared" si="29"/>
        <v>Esošā asfalta seguma demontāža, (būvgružu izvešana), (Peldu iela)</v>
      </c>
      <c r="W136" s="145" t="str">
        <f t="shared" si="30"/>
        <v>m²</v>
      </c>
      <c r="X136" s="165">
        <f t="shared" si="31"/>
        <v>10.5</v>
      </c>
    </row>
    <row r="137" spans="1:24">
      <c r="A137" s="164">
        <v>111</v>
      </c>
      <c r="B137" s="165"/>
      <c r="C137" s="153" t="s">
        <v>833</v>
      </c>
      <c r="D137" s="111" t="s">
        <v>57</v>
      </c>
      <c r="E137" s="158">
        <v>30</v>
      </c>
      <c r="F137" s="23"/>
      <c r="G137" s="23"/>
      <c r="H137" s="23">
        <f t="shared" si="10"/>
        <v>0</v>
      </c>
      <c r="I137" s="23"/>
      <c r="J137" s="23"/>
      <c r="K137" s="24">
        <f t="shared" si="11"/>
        <v>0</v>
      </c>
      <c r="L137" s="24">
        <f t="shared" si="12"/>
        <v>0</v>
      </c>
      <c r="M137" s="24">
        <f t="shared" si="13"/>
        <v>0</v>
      </c>
      <c r="N137" s="24">
        <f t="shared" si="14"/>
        <v>0</v>
      </c>
      <c r="O137" s="24">
        <f t="shared" si="15"/>
        <v>0</v>
      </c>
      <c r="P137" s="24">
        <f t="shared" si="16"/>
        <v>0</v>
      </c>
      <c r="T137" s="145">
        <f t="shared" si="17"/>
        <v>111</v>
      </c>
      <c r="U137" s="145"/>
      <c r="V137" s="157" t="str">
        <f t="shared" si="29"/>
        <v>Būvgružu izvešana</v>
      </c>
      <c r="W137" s="145" t="str">
        <f t="shared" si="30"/>
        <v>m3</v>
      </c>
      <c r="X137" s="165">
        <f t="shared" si="31"/>
        <v>30</v>
      </c>
    </row>
    <row r="138" spans="1:24" ht="25.5">
      <c r="A138" s="164">
        <v>112</v>
      </c>
      <c r="B138" s="165"/>
      <c r="C138" s="152" t="s">
        <v>834</v>
      </c>
      <c r="D138" s="111" t="s">
        <v>59</v>
      </c>
      <c r="E138" s="158">
        <v>4</v>
      </c>
      <c r="F138" s="23"/>
      <c r="G138" s="23"/>
      <c r="H138" s="23">
        <f t="shared" si="10"/>
        <v>0</v>
      </c>
      <c r="I138" s="23"/>
      <c r="J138" s="23"/>
      <c r="K138" s="24">
        <f t="shared" si="11"/>
        <v>0</v>
      </c>
      <c r="L138" s="24">
        <f t="shared" si="12"/>
        <v>0</v>
      </c>
      <c r="M138" s="24">
        <f t="shared" si="13"/>
        <v>0</v>
      </c>
      <c r="N138" s="24">
        <f t="shared" si="14"/>
        <v>0</v>
      </c>
      <c r="O138" s="24">
        <f t="shared" si="15"/>
        <v>0</v>
      </c>
      <c r="P138" s="24">
        <f t="shared" si="16"/>
        <v>0</v>
      </c>
      <c r="T138" s="145">
        <f t="shared" si="17"/>
        <v>112</v>
      </c>
      <c r="U138" s="145"/>
      <c r="V138" s="157" t="str">
        <f t="shared" si="29"/>
        <v>Kanalizācijas cauruļvadu galu aizbetonēšana ar betonu C20</v>
      </c>
      <c r="W138" s="145" t="str">
        <f t="shared" si="30"/>
        <v>vietas</v>
      </c>
      <c r="X138" s="165">
        <f t="shared" si="31"/>
        <v>4</v>
      </c>
    </row>
    <row r="139" spans="1:24">
      <c r="A139" s="164">
        <v>113</v>
      </c>
      <c r="B139" s="165"/>
      <c r="C139" s="153" t="s">
        <v>835</v>
      </c>
      <c r="D139" s="111" t="s">
        <v>56</v>
      </c>
      <c r="E139" s="158">
        <v>523.6</v>
      </c>
      <c r="F139" s="23"/>
      <c r="G139" s="23"/>
      <c r="H139" s="23">
        <f t="shared" si="10"/>
        <v>0</v>
      </c>
      <c r="I139" s="23"/>
      <c r="J139" s="23"/>
      <c r="K139" s="24">
        <f t="shared" si="11"/>
        <v>0</v>
      </c>
      <c r="L139" s="24">
        <f t="shared" si="12"/>
        <v>0</v>
      </c>
      <c r="M139" s="24">
        <f t="shared" si="13"/>
        <v>0</v>
      </c>
      <c r="N139" s="24">
        <f t="shared" si="14"/>
        <v>0</v>
      </c>
      <c r="O139" s="24">
        <f t="shared" si="15"/>
        <v>0</v>
      </c>
      <c r="P139" s="24">
        <f t="shared" si="16"/>
        <v>0</v>
      </c>
      <c r="T139" s="145">
        <f t="shared" si="17"/>
        <v>113</v>
      </c>
      <c r="U139" s="145"/>
      <c r="V139" s="157" t="str">
        <f t="shared" si="29"/>
        <v>Projektēto inženiertīklu trases nospraušana</v>
      </c>
      <c r="W139" s="145" t="str">
        <f t="shared" si="30"/>
        <v>m</v>
      </c>
      <c r="X139" s="165">
        <f t="shared" si="31"/>
        <v>523.6</v>
      </c>
    </row>
    <row r="140" spans="1:24" ht="25.5">
      <c r="A140" s="178"/>
      <c r="B140" s="179"/>
      <c r="C140" s="174" t="s">
        <v>836</v>
      </c>
      <c r="D140" s="162"/>
      <c r="E140" s="176"/>
      <c r="F140" s="163"/>
      <c r="G140" s="163"/>
      <c r="H140" s="163"/>
      <c r="I140" s="163"/>
      <c r="J140" s="163"/>
      <c r="K140" s="163"/>
      <c r="L140" s="163"/>
      <c r="M140" s="163"/>
      <c r="N140" s="163"/>
      <c r="O140" s="163"/>
      <c r="P140" s="163"/>
      <c r="T140" s="145"/>
      <c r="U140" s="145"/>
      <c r="V140" s="157" t="str">
        <f t="shared" si="29"/>
        <v>Membrānas tipa jumta lietus ūdens novades sistēma</v>
      </c>
      <c r="W140" s="145"/>
      <c r="X140" s="165"/>
    </row>
    <row r="141" spans="1:24">
      <c r="A141" s="164">
        <v>114</v>
      </c>
      <c r="B141" s="165"/>
      <c r="C141" s="153" t="s">
        <v>837</v>
      </c>
      <c r="D141" s="111" t="s">
        <v>61</v>
      </c>
      <c r="E141" s="158">
        <v>1</v>
      </c>
      <c r="F141" s="23"/>
      <c r="G141" s="23"/>
      <c r="H141" s="23">
        <f t="shared" si="10"/>
        <v>0</v>
      </c>
      <c r="I141" s="23"/>
      <c r="J141" s="23"/>
      <c r="K141" s="24">
        <f t="shared" si="11"/>
        <v>0</v>
      </c>
      <c r="L141" s="24">
        <f t="shared" si="12"/>
        <v>0</v>
      </c>
      <c r="M141" s="24">
        <f t="shared" si="13"/>
        <v>0</v>
      </c>
      <c r="N141" s="24">
        <f t="shared" si="14"/>
        <v>0</v>
      </c>
      <c r="O141" s="24">
        <f t="shared" si="15"/>
        <v>0</v>
      </c>
      <c r="P141" s="24">
        <f t="shared" si="16"/>
        <v>0</v>
      </c>
      <c r="T141" s="145">
        <f t="shared" si="17"/>
        <v>114</v>
      </c>
      <c r="U141" s="145"/>
      <c r="V141" s="157" t="str">
        <f t="shared" si="29"/>
        <v>HDPE caurule 40 x 3.0, 5m</v>
      </c>
      <c r="W141" s="145" t="str">
        <f t="shared" si="30"/>
        <v>gb.</v>
      </c>
      <c r="X141" s="165">
        <f t="shared" si="31"/>
        <v>1</v>
      </c>
    </row>
    <row r="142" spans="1:24">
      <c r="A142" s="164">
        <v>115</v>
      </c>
      <c r="B142" s="165"/>
      <c r="C142" s="152" t="s">
        <v>838</v>
      </c>
      <c r="D142" s="111" t="s">
        <v>61</v>
      </c>
      <c r="E142" s="158">
        <v>1</v>
      </c>
      <c r="F142" s="23"/>
      <c r="G142" s="23"/>
      <c r="H142" s="23">
        <f t="shared" si="10"/>
        <v>0</v>
      </c>
      <c r="I142" s="23"/>
      <c r="J142" s="23"/>
      <c r="K142" s="24">
        <f t="shared" si="11"/>
        <v>0</v>
      </c>
      <c r="L142" s="24">
        <f t="shared" si="12"/>
        <v>0</v>
      </c>
      <c r="M142" s="24">
        <f t="shared" si="13"/>
        <v>0</v>
      </c>
      <c r="N142" s="24">
        <f t="shared" si="14"/>
        <v>0</v>
      </c>
      <c r="O142" s="24">
        <f t="shared" si="15"/>
        <v>0</v>
      </c>
      <c r="P142" s="24">
        <f t="shared" si="16"/>
        <v>0</v>
      </c>
      <c r="T142" s="145">
        <f t="shared" si="17"/>
        <v>115</v>
      </c>
      <c r="U142" s="145"/>
      <c r="V142" s="157" t="str">
        <f t="shared" si="29"/>
        <v>HDPE caurule 50 x 3,0, 5m</v>
      </c>
      <c r="W142" s="145" t="str">
        <f t="shared" si="30"/>
        <v>gb.</v>
      </c>
      <c r="X142" s="165">
        <f t="shared" si="31"/>
        <v>1</v>
      </c>
    </row>
    <row r="143" spans="1:24">
      <c r="A143" s="164">
        <v>116</v>
      </c>
      <c r="B143" s="165"/>
      <c r="C143" s="152" t="s">
        <v>839</v>
      </c>
      <c r="D143" s="111" t="s">
        <v>61</v>
      </c>
      <c r="E143" s="158">
        <v>2</v>
      </c>
      <c r="F143" s="23"/>
      <c r="G143" s="23"/>
      <c r="H143" s="23">
        <f t="shared" si="10"/>
        <v>0</v>
      </c>
      <c r="I143" s="23"/>
      <c r="J143" s="23"/>
      <c r="K143" s="24">
        <f t="shared" si="11"/>
        <v>0</v>
      </c>
      <c r="L143" s="24">
        <f t="shared" si="12"/>
        <v>0</v>
      </c>
      <c r="M143" s="24">
        <f t="shared" si="13"/>
        <v>0</v>
      </c>
      <c r="N143" s="24">
        <f t="shared" si="14"/>
        <v>0</v>
      </c>
      <c r="O143" s="24">
        <f t="shared" si="15"/>
        <v>0</v>
      </c>
      <c r="P143" s="24">
        <f t="shared" si="16"/>
        <v>0</v>
      </c>
      <c r="T143" s="145">
        <f t="shared" si="17"/>
        <v>116</v>
      </c>
      <c r="U143" s="145"/>
      <c r="V143" s="157" t="str">
        <f t="shared" si="29"/>
        <v>HDPE caurule 56 x 3.0, 5m</v>
      </c>
      <c r="W143" s="145" t="str">
        <f t="shared" si="30"/>
        <v>gb.</v>
      </c>
      <c r="X143" s="165">
        <f t="shared" si="31"/>
        <v>2</v>
      </c>
    </row>
    <row r="144" spans="1:24">
      <c r="A144" s="164">
        <v>117</v>
      </c>
      <c r="B144" s="165"/>
      <c r="C144" s="152" t="s">
        <v>840</v>
      </c>
      <c r="D144" s="111" t="s">
        <v>61</v>
      </c>
      <c r="E144" s="158">
        <v>4</v>
      </c>
      <c r="F144" s="23"/>
      <c r="G144" s="23"/>
      <c r="H144" s="23">
        <f t="shared" si="10"/>
        <v>0</v>
      </c>
      <c r="I144" s="23"/>
      <c r="J144" s="23"/>
      <c r="K144" s="24">
        <f t="shared" si="11"/>
        <v>0</v>
      </c>
      <c r="L144" s="24">
        <f t="shared" si="12"/>
        <v>0</v>
      </c>
      <c r="M144" s="24">
        <f t="shared" si="13"/>
        <v>0</v>
      </c>
      <c r="N144" s="24">
        <f t="shared" si="14"/>
        <v>0</v>
      </c>
      <c r="O144" s="24">
        <f t="shared" si="15"/>
        <v>0</v>
      </c>
      <c r="P144" s="24">
        <f t="shared" si="16"/>
        <v>0</v>
      </c>
      <c r="T144" s="145">
        <f t="shared" si="17"/>
        <v>117</v>
      </c>
      <c r="U144" s="145"/>
      <c r="V144" s="157" t="str">
        <f t="shared" si="29"/>
        <v>HDPE caurule 75 x 3.0, 5m</v>
      </c>
      <c r="W144" s="145" t="str">
        <f t="shared" si="30"/>
        <v>gb.</v>
      </c>
      <c r="X144" s="165">
        <f t="shared" si="31"/>
        <v>4</v>
      </c>
    </row>
    <row r="145" spans="1:24">
      <c r="A145" s="164">
        <v>118</v>
      </c>
      <c r="B145" s="165"/>
      <c r="C145" s="153" t="s">
        <v>841</v>
      </c>
      <c r="D145" s="111" t="s">
        <v>61</v>
      </c>
      <c r="E145" s="158">
        <v>2</v>
      </c>
      <c r="F145" s="23"/>
      <c r="G145" s="23"/>
      <c r="H145" s="23">
        <f t="shared" si="10"/>
        <v>0</v>
      </c>
      <c r="I145" s="23"/>
      <c r="J145" s="23"/>
      <c r="K145" s="24">
        <f t="shared" si="11"/>
        <v>0</v>
      </c>
      <c r="L145" s="24">
        <f t="shared" si="12"/>
        <v>0</v>
      </c>
      <c r="M145" s="24">
        <f t="shared" si="13"/>
        <v>0</v>
      </c>
      <c r="N145" s="24">
        <f t="shared" si="14"/>
        <v>0</v>
      </c>
      <c r="O145" s="24">
        <f t="shared" si="15"/>
        <v>0</v>
      </c>
      <c r="P145" s="24">
        <f t="shared" si="16"/>
        <v>0</v>
      </c>
      <c r="T145" s="145">
        <f t="shared" si="17"/>
        <v>118</v>
      </c>
      <c r="U145" s="145"/>
      <c r="V145" s="157" t="str">
        <f t="shared" si="29"/>
        <v>HDPE caurule 90 x 3.5, 5m</v>
      </c>
      <c r="W145" s="145" t="str">
        <f t="shared" si="30"/>
        <v>gb.</v>
      </c>
      <c r="X145" s="165">
        <f t="shared" si="31"/>
        <v>2</v>
      </c>
    </row>
    <row r="146" spans="1:24">
      <c r="A146" s="164">
        <v>119</v>
      </c>
      <c r="B146" s="165"/>
      <c r="C146" s="153" t="s">
        <v>842</v>
      </c>
      <c r="D146" s="111" t="s">
        <v>61</v>
      </c>
      <c r="E146" s="158">
        <v>3</v>
      </c>
      <c r="F146" s="23"/>
      <c r="G146" s="23"/>
      <c r="H146" s="23">
        <f t="shared" si="10"/>
        <v>0</v>
      </c>
      <c r="I146" s="23"/>
      <c r="J146" s="23"/>
      <c r="K146" s="24">
        <f t="shared" si="11"/>
        <v>0</v>
      </c>
      <c r="L146" s="24">
        <f t="shared" si="12"/>
        <v>0</v>
      </c>
      <c r="M146" s="24">
        <f t="shared" si="13"/>
        <v>0</v>
      </c>
      <c r="N146" s="24">
        <f t="shared" si="14"/>
        <v>0</v>
      </c>
      <c r="O146" s="24">
        <f t="shared" si="15"/>
        <v>0</v>
      </c>
      <c r="P146" s="24">
        <f t="shared" si="16"/>
        <v>0</v>
      </c>
      <c r="T146" s="145">
        <f t="shared" si="17"/>
        <v>119</v>
      </c>
      <c r="U146" s="145"/>
      <c r="V146" s="157" t="str">
        <f t="shared" si="29"/>
        <v>HDPE caurule 110 x 4.2, 5m</v>
      </c>
      <c r="W146" s="145" t="str">
        <f t="shared" si="30"/>
        <v>gb.</v>
      </c>
      <c r="X146" s="165">
        <f t="shared" si="31"/>
        <v>3</v>
      </c>
    </row>
    <row r="147" spans="1:24">
      <c r="A147" s="164">
        <v>120</v>
      </c>
      <c r="B147" s="165"/>
      <c r="C147" s="153" t="s">
        <v>843</v>
      </c>
      <c r="D147" s="111" t="s">
        <v>64</v>
      </c>
      <c r="E147" s="158">
        <v>1</v>
      </c>
      <c r="F147" s="23"/>
      <c r="G147" s="23"/>
      <c r="H147" s="23">
        <f t="shared" si="10"/>
        <v>0</v>
      </c>
      <c r="I147" s="23"/>
      <c r="J147" s="23"/>
      <c r="K147" s="24">
        <f t="shared" si="11"/>
        <v>0</v>
      </c>
      <c r="L147" s="24">
        <f t="shared" si="12"/>
        <v>0</v>
      </c>
      <c r="M147" s="24">
        <f t="shared" si="13"/>
        <v>0</v>
      </c>
      <c r="N147" s="24">
        <f t="shared" si="14"/>
        <v>0</v>
      </c>
      <c r="O147" s="24">
        <f t="shared" si="15"/>
        <v>0</v>
      </c>
      <c r="P147" s="24">
        <f t="shared" si="16"/>
        <v>0</v>
      </c>
      <c r="T147" s="145">
        <f t="shared" si="17"/>
        <v>120</v>
      </c>
      <c r="U147" s="145"/>
      <c r="V147" s="157" t="str">
        <f t="shared" si="29"/>
        <v>Cauruļu veidgabali, t.sk.:</v>
      </c>
      <c r="W147" s="145" t="str">
        <f t="shared" si="30"/>
        <v>kpl.</v>
      </c>
      <c r="X147" s="165">
        <f t="shared" si="31"/>
        <v>1</v>
      </c>
    </row>
    <row r="148" spans="1:24">
      <c r="A148" s="164" t="s">
        <v>893</v>
      </c>
      <c r="B148" s="165"/>
      <c r="C148" s="152" t="s">
        <v>844</v>
      </c>
      <c r="D148" s="111" t="s">
        <v>61</v>
      </c>
      <c r="E148" s="158">
        <v>11</v>
      </c>
      <c r="F148" s="167"/>
      <c r="G148" s="167"/>
      <c r="H148" s="167"/>
      <c r="I148" s="167"/>
      <c r="J148" s="167"/>
      <c r="K148" s="167"/>
      <c r="L148" s="167"/>
      <c r="M148" s="167"/>
      <c r="N148" s="167"/>
      <c r="O148" s="167"/>
      <c r="P148" s="167"/>
      <c r="T148" s="145" t="str">
        <f t="shared" si="17"/>
        <v xml:space="preserve"> 121.1</v>
      </c>
      <c r="U148" s="145"/>
      <c r="V148" s="157" t="str">
        <f t="shared" si="29"/>
        <v>Līkums 45° 40 mm.</v>
      </c>
      <c r="W148" s="145" t="str">
        <f t="shared" si="30"/>
        <v>gb.</v>
      </c>
      <c r="X148" s="165">
        <f t="shared" si="31"/>
        <v>11</v>
      </c>
    </row>
    <row r="149" spans="1:24">
      <c r="A149" s="164" t="s">
        <v>894</v>
      </c>
      <c r="B149" s="165"/>
      <c r="C149" s="153" t="s">
        <v>845</v>
      </c>
      <c r="D149" s="111" t="s">
        <v>61</v>
      </c>
      <c r="E149" s="158">
        <v>10</v>
      </c>
      <c r="F149" s="167"/>
      <c r="G149" s="167"/>
      <c r="H149" s="167"/>
      <c r="I149" s="167"/>
      <c r="J149" s="167"/>
      <c r="K149" s="167"/>
      <c r="L149" s="167"/>
      <c r="M149" s="167"/>
      <c r="N149" s="167"/>
      <c r="O149" s="167"/>
      <c r="P149" s="167"/>
      <c r="T149" s="145" t="str">
        <f t="shared" si="17"/>
        <v xml:space="preserve"> 121.2</v>
      </c>
      <c r="U149" s="145"/>
      <c r="V149" s="157" t="str">
        <f t="shared" si="29"/>
        <v>Līkums45° 50 mm.</v>
      </c>
      <c r="W149" s="145" t="str">
        <f t="shared" si="30"/>
        <v>gb.</v>
      </c>
      <c r="X149" s="165">
        <f t="shared" si="31"/>
        <v>10</v>
      </c>
    </row>
    <row r="150" spans="1:24">
      <c r="A150" s="164" t="s">
        <v>895</v>
      </c>
      <c r="B150" s="165"/>
      <c r="C150" s="152" t="s">
        <v>846</v>
      </c>
      <c r="D150" s="111" t="s">
        <v>61</v>
      </c>
      <c r="E150" s="158">
        <v>2</v>
      </c>
      <c r="F150" s="167"/>
      <c r="G150" s="167"/>
      <c r="H150" s="167"/>
      <c r="I150" s="167"/>
      <c r="J150" s="167"/>
      <c r="K150" s="167"/>
      <c r="L150" s="167"/>
      <c r="M150" s="167"/>
      <c r="N150" s="167"/>
      <c r="O150" s="167"/>
      <c r="P150" s="167"/>
      <c r="T150" s="145" t="str">
        <f t="shared" ref="T150:T163" si="32">A150</f>
        <v xml:space="preserve"> 121.3</v>
      </c>
      <c r="U150" s="145"/>
      <c r="V150" s="157" t="str">
        <f t="shared" si="29"/>
        <v>Līkums 45° 75 mm.</v>
      </c>
      <c r="W150" s="145" t="str">
        <f t="shared" si="30"/>
        <v>gb.</v>
      </c>
      <c r="X150" s="165">
        <f t="shared" si="31"/>
        <v>2</v>
      </c>
    </row>
    <row r="151" spans="1:24">
      <c r="A151" s="164" t="s">
        <v>896</v>
      </c>
      <c r="B151" s="165"/>
      <c r="C151" s="153" t="s">
        <v>847</v>
      </c>
      <c r="D151" s="111" t="s">
        <v>61</v>
      </c>
      <c r="E151" s="158">
        <v>4</v>
      </c>
      <c r="F151" s="167"/>
      <c r="G151" s="167"/>
      <c r="H151" s="167"/>
      <c r="I151" s="167"/>
      <c r="J151" s="167"/>
      <c r="K151" s="167"/>
      <c r="L151" s="167"/>
      <c r="M151" s="167"/>
      <c r="N151" s="167"/>
      <c r="O151" s="167"/>
      <c r="P151" s="167"/>
      <c r="T151" s="145" t="str">
        <f t="shared" si="32"/>
        <v xml:space="preserve"> 121.4</v>
      </c>
      <c r="U151" s="145"/>
      <c r="V151" s="157" t="str">
        <f t="shared" si="29"/>
        <v>Līkums 45° 90 mm.</v>
      </c>
      <c r="W151" s="145" t="str">
        <f t="shared" si="30"/>
        <v>gb.</v>
      </c>
      <c r="X151" s="165">
        <f t="shared" si="31"/>
        <v>4</v>
      </c>
    </row>
    <row r="152" spans="1:24">
      <c r="A152" s="164" t="s">
        <v>897</v>
      </c>
      <c r="B152" s="165"/>
      <c r="C152" s="152" t="s">
        <v>848</v>
      </c>
      <c r="D152" s="111" t="s">
        <v>61</v>
      </c>
      <c r="E152" s="158">
        <v>2</v>
      </c>
      <c r="F152" s="167"/>
      <c r="G152" s="167"/>
      <c r="H152" s="167"/>
      <c r="I152" s="167"/>
      <c r="J152" s="167"/>
      <c r="K152" s="167"/>
      <c r="L152" s="167"/>
      <c r="M152" s="167"/>
      <c r="N152" s="167"/>
      <c r="O152" s="167"/>
      <c r="P152" s="167"/>
      <c r="T152" s="145" t="str">
        <f t="shared" si="32"/>
        <v xml:space="preserve"> 121.5</v>
      </c>
      <c r="U152" s="145"/>
      <c r="V152" s="157" t="str">
        <f t="shared" si="29"/>
        <v>T-gabals 45° 75 x 40</v>
      </c>
      <c r="W152" s="145" t="str">
        <f t="shared" si="30"/>
        <v>gb.</v>
      </c>
      <c r="X152" s="165">
        <f t="shared" si="31"/>
        <v>2</v>
      </c>
    </row>
    <row r="153" spans="1:24">
      <c r="A153" s="164" t="s">
        <v>898</v>
      </c>
      <c r="B153" s="165"/>
      <c r="C153" s="153" t="s">
        <v>849</v>
      </c>
      <c r="D153" s="111" t="s">
        <v>61</v>
      </c>
      <c r="E153" s="158">
        <v>2</v>
      </c>
      <c r="F153" s="167"/>
      <c r="G153" s="167"/>
      <c r="H153" s="167"/>
      <c r="I153" s="167"/>
      <c r="J153" s="167"/>
      <c r="K153" s="167"/>
      <c r="L153" s="167"/>
      <c r="M153" s="167"/>
      <c r="N153" s="167"/>
      <c r="O153" s="167"/>
      <c r="P153" s="167"/>
      <c r="T153" s="145" t="str">
        <f t="shared" si="32"/>
        <v xml:space="preserve"> 121.6</v>
      </c>
      <c r="U153" s="145"/>
      <c r="V153" s="157" t="str">
        <f t="shared" si="29"/>
        <v>T-gabals 45° 75 x 50</v>
      </c>
      <c r="W153" s="145" t="str">
        <f t="shared" si="30"/>
        <v>gb.</v>
      </c>
      <c r="X153" s="165">
        <f t="shared" si="31"/>
        <v>2</v>
      </c>
    </row>
    <row r="154" spans="1:24">
      <c r="A154" s="164" t="s">
        <v>899</v>
      </c>
      <c r="B154" s="165"/>
      <c r="C154" s="152" t="s">
        <v>850</v>
      </c>
      <c r="D154" s="111" t="s">
        <v>61</v>
      </c>
      <c r="E154" s="158">
        <v>1</v>
      </c>
      <c r="F154" s="167"/>
      <c r="G154" s="167"/>
      <c r="H154" s="167"/>
      <c r="I154" s="167"/>
      <c r="J154" s="167"/>
      <c r="K154" s="167"/>
      <c r="L154" s="167"/>
      <c r="M154" s="167"/>
      <c r="N154" s="167"/>
      <c r="O154" s="167"/>
      <c r="P154" s="167"/>
      <c r="T154" s="145" t="str">
        <f t="shared" si="32"/>
        <v xml:space="preserve"> 121.7</v>
      </c>
      <c r="U154" s="145"/>
      <c r="V154" s="157" t="str">
        <f t="shared" si="29"/>
        <v>T-gabals 45° 90 x 40</v>
      </c>
      <c r="W154" s="145" t="str">
        <f t="shared" si="30"/>
        <v>gb.</v>
      </c>
      <c r="X154" s="165">
        <f t="shared" si="31"/>
        <v>1</v>
      </c>
    </row>
    <row r="155" spans="1:24">
      <c r="A155" s="164" t="s">
        <v>900</v>
      </c>
      <c r="B155" s="165"/>
      <c r="C155" s="152" t="s">
        <v>851</v>
      </c>
      <c r="D155" s="111" t="s">
        <v>61</v>
      </c>
      <c r="E155" s="158">
        <v>1</v>
      </c>
      <c r="F155" s="167"/>
      <c r="G155" s="167"/>
      <c r="H155" s="167"/>
      <c r="I155" s="167"/>
      <c r="J155" s="167"/>
      <c r="K155" s="167"/>
      <c r="L155" s="167"/>
      <c r="M155" s="167"/>
      <c r="N155" s="167"/>
      <c r="O155" s="167"/>
      <c r="P155" s="167"/>
      <c r="T155" s="145" t="str">
        <f t="shared" si="32"/>
        <v xml:space="preserve"> 121.8</v>
      </c>
      <c r="U155" s="145"/>
      <c r="V155" s="157" t="str">
        <f t="shared" si="29"/>
        <v>Ekscentriska pāreja  56 x 50</v>
      </c>
      <c r="W155" s="145" t="str">
        <f t="shared" si="30"/>
        <v>gb.</v>
      </c>
      <c r="X155" s="165">
        <f t="shared" si="31"/>
        <v>1</v>
      </c>
    </row>
    <row r="156" spans="1:24">
      <c r="A156" s="164" t="s">
        <v>901</v>
      </c>
      <c r="B156" s="165"/>
      <c r="C156" s="153" t="s">
        <v>852</v>
      </c>
      <c r="D156" s="111" t="s">
        <v>61</v>
      </c>
      <c r="E156" s="158">
        <v>1</v>
      </c>
      <c r="F156" s="167"/>
      <c r="G156" s="167"/>
      <c r="H156" s="167"/>
      <c r="I156" s="167"/>
      <c r="J156" s="167"/>
      <c r="K156" s="167"/>
      <c r="L156" s="167"/>
      <c r="M156" s="167"/>
      <c r="N156" s="167"/>
      <c r="O156" s="167"/>
      <c r="P156" s="167"/>
      <c r="T156" s="145" t="str">
        <f t="shared" si="32"/>
        <v xml:space="preserve"> 121.9</v>
      </c>
      <c r="U156" s="145"/>
      <c r="V156" s="157" t="str">
        <f t="shared" si="29"/>
        <v>Ekscentriska pāreja 75 x 56</v>
      </c>
      <c r="W156" s="145" t="str">
        <f t="shared" si="30"/>
        <v>gb.</v>
      </c>
      <c r="X156" s="165">
        <f t="shared" si="31"/>
        <v>1</v>
      </c>
    </row>
    <row r="157" spans="1:24">
      <c r="A157" s="164" t="s">
        <v>902</v>
      </c>
      <c r="B157" s="165"/>
      <c r="C157" s="153" t="s">
        <v>853</v>
      </c>
      <c r="D157" s="111" t="s">
        <v>61</v>
      </c>
      <c r="E157" s="158">
        <v>1</v>
      </c>
      <c r="F157" s="167"/>
      <c r="G157" s="167"/>
      <c r="H157" s="167"/>
      <c r="I157" s="167"/>
      <c r="J157" s="167"/>
      <c r="K157" s="167"/>
      <c r="L157" s="167"/>
      <c r="M157" s="167"/>
      <c r="N157" s="167"/>
      <c r="O157" s="167"/>
      <c r="P157" s="167"/>
      <c r="T157" s="145" t="str">
        <f t="shared" si="32"/>
        <v xml:space="preserve"> 121.10</v>
      </c>
      <c r="U157" s="145"/>
      <c r="V157" s="157" t="str">
        <f t="shared" si="29"/>
        <v>Ekscentriska pāreja 90 x 75</v>
      </c>
      <c r="W157" s="145" t="str">
        <f t="shared" si="30"/>
        <v>gb.</v>
      </c>
      <c r="X157" s="165">
        <f t="shared" si="31"/>
        <v>1</v>
      </c>
    </row>
    <row r="158" spans="1:24">
      <c r="A158" s="164" t="s">
        <v>903</v>
      </c>
      <c r="B158" s="165"/>
      <c r="C158" s="152" t="s">
        <v>854</v>
      </c>
      <c r="D158" s="111" t="s">
        <v>61</v>
      </c>
      <c r="E158" s="158">
        <v>1</v>
      </c>
      <c r="F158" s="167"/>
      <c r="G158" s="167"/>
      <c r="H158" s="167"/>
      <c r="I158" s="167"/>
      <c r="J158" s="167"/>
      <c r="K158" s="167"/>
      <c r="L158" s="167"/>
      <c r="M158" s="167"/>
      <c r="N158" s="167"/>
      <c r="O158" s="167"/>
      <c r="P158" s="167"/>
      <c r="T158" s="145" t="str">
        <f t="shared" si="32"/>
        <v xml:space="preserve"> 121.11</v>
      </c>
      <c r="U158" s="145"/>
      <c r="V158" s="157" t="str">
        <f t="shared" si="29"/>
        <v>Ekscentriska pāreja 110 x 90</v>
      </c>
      <c r="W158" s="145" t="str">
        <f t="shared" si="30"/>
        <v>gb.</v>
      </c>
      <c r="X158" s="165">
        <f t="shared" si="31"/>
        <v>1</v>
      </c>
    </row>
    <row r="159" spans="1:24">
      <c r="A159" s="164" t="s">
        <v>904</v>
      </c>
      <c r="B159" s="165"/>
      <c r="C159" s="153" t="s">
        <v>855</v>
      </c>
      <c r="D159" s="111" t="s">
        <v>61</v>
      </c>
      <c r="E159" s="158">
        <v>22</v>
      </c>
      <c r="F159" s="167"/>
      <c r="G159" s="167"/>
      <c r="H159" s="167"/>
      <c r="I159" s="167"/>
      <c r="J159" s="167"/>
      <c r="K159" s="167"/>
      <c r="L159" s="167"/>
      <c r="M159" s="167"/>
      <c r="N159" s="167"/>
      <c r="O159" s="167"/>
      <c r="P159" s="167"/>
      <c r="T159" s="145" t="str">
        <f t="shared" si="32"/>
        <v xml:space="preserve"> 121.12</v>
      </c>
      <c r="U159" s="145"/>
      <c r="V159" s="157" t="str">
        <f t="shared" si="29"/>
        <v>EM uzmava, WaviDuo 40 mm.</v>
      </c>
      <c r="W159" s="145" t="str">
        <f t="shared" si="30"/>
        <v>gb.</v>
      </c>
      <c r="X159" s="165">
        <f t="shared" si="31"/>
        <v>22</v>
      </c>
    </row>
    <row r="160" spans="1:24">
      <c r="A160" s="164" t="s">
        <v>905</v>
      </c>
      <c r="B160" s="165"/>
      <c r="C160" s="152" t="s">
        <v>856</v>
      </c>
      <c r="D160" s="111" t="s">
        <v>61</v>
      </c>
      <c r="E160" s="158">
        <v>19</v>
      </c>
      <c r="F160" s="167"/>
      <c r="G160" s="167"/>
      <c r="H160" s="167"/>
      <c r="I160" s="167"/>
      <c r="J160" s="167"/>
      <c r="K160" s="167"/>
      <c r="L160" s="167"/>
      <c r="M160" s="167"/>
      <c r="N160" s="167"/>
      <c r="O160" s="167"/>
      <c r="P160" s="167"/>
      <c r="T160" s="145" t="str">
        <f t="shared" si="32"/>
        <v xml:space="preserve"> 121.13</v>
      </c>
      <c r="U160" s="145"/>
      <c r="V160" s="157" t="str">
        <f t="shared" si="29"/>
        <v>EM uzmava, WaviDuo 50 mm.</v>
      </c>
      <c r="W160" s="145" t="str">
        <f t="shared" si="30"/>
        <v>gb.</v>
      </c>
      <c r="X160" s="165">
        <f t="shared" si="31"/>
        <v>19</v>
      </c>
    </row>
    <row r="161" spans="1:24">
      <c r="A161" s="164" t="s">
        <v>906</v>
      </c>
      <c r="B161" s="165"/>
      <c r="C161" s="152" t="s">
        <v>857</v>
      </c>
      <c r="D161" s="111" t="s">
        <v>61</v>
      </c>
      <c r="E161" s="158">
        <v>3</v>
      </c>
      <c r="F161" s="167"/>
      <c r="G161" s="167"/>
      <c r="H161" s="167"/>
      <c r="I161" s="167"/>
      <c r="J161" s="167"/>
      <c r="K161" s="167"/>
      <c r="L161" s="167"/>
      <c r="M161" s="167"/>
      <c r="N161" s="167"/>
      <c r="O161" s="167"/>
      <c r="P161" s="167"/>
      <c r="T161" s="145" t="str">
        <f t="shared" si="32"/>
        <v xml:space="preserve"> 121.14</v>
      </c>
      <c r="U161" s="145"/>
      <c r="V161" s="157" t="str">
        <f t="shared" si="29"/>
        <v>EM uzmava, WaviDuo 56 mm.</v>
      </c>
      <c r="W161" s="145" t="str">
        <f t="shared" si="30"/>
        <v>gb.</v>
      </c>
      <c r="X161" s="165">
        <f t="shared" si="31"/>
        <v>3</v>
      </c>
    </row>
    <row r="162" spans="1:24">
      <c r="A162" s="164" t="s">
        <v>907</v>
      </c>
      <c r="B162" s="165"/>
      <c r="C162" s="152" t="s">
        <v>858</v>
      </c>
      <c r="D162" s="111" t="s">
        <v>61</v>
      </c>
      <c r="E162" s="158">
        <v>14</v>
      </c>
      <c r="F162" s="167"/>
      <c r="G162" s="167"/>
      <c r="H162" s="167"/>
      <c r="I162" s="167"/>
      <c r="J162" s="167"/>
      <c r="K162" s="167"/>
      <c r="L162" s="167"/>
      <c r="M162" s="167"/>
      <c r="N162" s="167"/>
      <c r="O162" s="167"/>
      <c r="P162" s="167"/>
      <c r="T162" s="145" t="str">
        <f t="shared" si="32"/>
        <v xml:space="preserve"> 121.15</v>
      </c>
      <c r="U162" s="145"/>
      <c r="V162" s="157" t="str">
        <f t="shared" ref="V162:V163" si="33">C162</f>
        <v>EM uzmava, WaviDuo 75 mm.</v>
      </c>
      <c r="W162" s="145" t="str">
        <f t="shared" ref="W162:W163" si="34">D162</f>
        <v>gb.</v>
      </c>
      <c r="X162" s="165">
        <f t="shared" ref="X162:X163" si="35">E162</f>
        <v>14</v>
      </c>
    </row>
    <row r="163" spans="1:24">
      <c r="A163" s="164" t="s">
        <v>908</v>
      </c>
      <c r="B163" s="165"/>
      <c r="C163" s="153" t="s">
        <v>859</v>
      </c>
      <c r="D163" s="111" t="s">
        <v>61</v>
      </c>
      <c r="E163" s="158">
        <v>14</v>
      </c>
      <c r="F163" s="167"/>
      <c r="G163" s="167"/>
      <c r="H163" s="167"/>
      <c r="I163" s="167"/>
      <c r="J163" s="167"/>
      <c r="K163" s="167"/>
      <c r="L163" s="167"/>
      <c r="M163" s="167"/>
      <c r="N163" s="167"/>
      <c r="O163" s="167"/>
      <c r="P163" s="167"/>
      <c r="T163" s="145" t="str">
        <f t="shared" si="32"/>
        <v xml:space="preserve"> 121.16</v>
      </c>
      <c r="U163" s="145"/>
      <c r="V163" s="157" t="str">
        <f t="shared" si="33"/>
        <v>EM uzmava, WaviDuo 90 mm.</v>
      </c>
      <c r="W163" s="145" t="str">
        <f t="shared" si="34"/>
        <v>gb.</v>
      </c>
      <c r="X163" s="165">
        <f t="shared" si="35"/>
        <v>14</v>
      </c>
    </row>
    <row r="164" spans="1:24">
      <c r="A164" s="164" t="s">
        <v>909</v>
      </c>
      <c r="B164" s="165"/>
      <c r="C164" s="152" t="s">
        <v>860</v>
      </c>
      <c r="D164" s="111" t="s">
        <v>61</v>
      </c>
      <c r="E164" s="158">
        <v>5</v>
      </c>
      <c r="F164" s="167"/>
      <c r="G164" s="167"/>
      <c r="H164" s="167"/>
      <c r="I164" s="167"/>
      <c r="J164" s="167"/>
      <c r="K164" s="167"/>
      <c r="L164" s="167"/>
      <c r="M164" s="167"/>
      <c r="N164" s="167"/>
      <c r="O164" s="167"/>
      <c r="P164" s="167"/>
      <c r="T164" s="145" t="str">
        <f t="shared" si="17"/>
        <v xml:space="preserve"> 121.17</v>
      </c>
      <c r="U164" s="145"/>
      <c r="V164" s="157" t="str">
        <f t="shared" si="29"/>
        <v>EM uzmava, WaviDuo 110 mm.</v>
      </c>
      <c r="W164" s="145" t="str">
        <f t="shared" si="30"/>
        <v>gb.</v>
      </c>
      <c r="X164" s="165">
        <f t="shared" si="31"/>
        <v>5</v>
      </c>
    </row>
    <row r="165" spans="1:24">
      <c r="A165" s="164" t="s">
        <v>910</v>
      </c>
      <c r="B165" s="165"/>
      <c r="C165" s="152" t="s">
        <v>861</v>
      </c>
      <c r="D165" s="111" t="s">
        <v>61</v>
      </c>
      <c r="E165" s="158">
        <v>3</v>
      </c>
      <c r="F165" s="167"/>
      <c r="G165" s="167"/>
      <c r="H165" s="167"/>
      <c r="I165" s="167"/>
      <c r="J165" s="167"/>
      <c r="K165" s="167"/>
      <c r="L165" s="167"/>
      <c r="M165" s="167"/>
      <c r="N165" s="167"/>
      <c r="O165" s="167"/>
      <c r="P165" s="167"/>
      <c r="T165" s="145" t="str">
        <f t="shared" si="17"/>
        <v xml:space="preserve"> 121.18</v>
      </c>
      <c r="U165" s="145"/>
      <c r="V165" s="157" t="str">
        <f t="shared" si="29"/>
        <v>Pāreja uz vītni 2.5" 40 mm.</v>
      </c>
      <c r="W165" s="145" t="str">
        <f t="shared" si="30"/>
        <v>gb.</v>
      </c>
      <c r="X165" s="165">
        <f t="shared" si="31"/>
        <v>3</v>
      </c>
    </row>
    <row r="166" spans="1:24">
      <c r="A166" s="164" t="s">
        <v>911</v>
      </c>
      <c r="B166" s="165"/>
      <c r="C166" s="153" t="s">
        <v>862</v>
      </c>
      <c r="D166" s="111" t="s">
        <v>61</v>
      </c>
      <c r="E166" s="158">
        <v>3</v>
      </c>
      <c r="F166" s="167"/>
      <c r="G166" s="167"/>
      <c r="H166" s="167"/>
      <c r="I166" s="167"/>
      <c r="J166" s="167"/>
      <c r="K166" s="167"/>
      <c r="L166" s="167"/>
      <c r="M166" s="167"/>
      <c r="N166" s="167"/>
      <c r="O166" s="167"/>
      <c r="P166" s="167"/>
      <c r="T166" s="145" t="str">
        <f t="shared" si="17"/>
        <v xml:space="preserve"> 121.19</v>
      </c>
      <c r="U166" s="145"/>
      <c r="V166" s="157" t="str">
        <f t="shared" si="29"/>
        <v>Pāreja uz vīntni 2.5" 50 mm.</v>
      </c>
      <c r="W166" s="145" t="str">
        <f t="shared" si="30"/>
        <v>gb.</v>
      </c>
      <c r="X166" s="165">
        <f t="shared" si="31"/>
        <v>3</v>
      </c>
    </row>
    <row r="167" spans="1:24">
      <c r="A167" s="164">
        <v>122</v>
      </c>
      <c r="B167" s="165"/>
      <c r="C167" s="153" t="s">
        <v>863</v>
      </c>
      <c r="D167" s="111" t="s">
        <v>61</v>
      </c>
      <c r="E167" s="158">
        <v>6</v>
      </c>
      <c r="F167" s="23"/>
      <c r="G167" s="23"/>
      <c r="H167" s="23">
        <f t="shared" si="10"/>
        <v>0</v>
      </c>
      <c r="I167" s="23"/>
      <c r="J167" s="23"/>
      <c r="K167" s="24">
        <f t="shared" si="11"/>
        <v>0</v>
      </c>
      <c r="L167" s="24">
        <f t="shared" si="12"/>
        <v>0</v>
      </c>
      <c r="M167" s="24">
        <f t="shared" si="13"/>
        <v>0</v>
      </c>
      <c r="N167" s="24">
        <f t="shared" si="14"/>
        <v>0</v>
      </c>
      <c r="O167" s="24">
        <f t="shared" si="15"/>
        <v>0</v>
      </c>
      <c r="P167" s="24">
        <f t="shared" si="16"/>
        <v>0</v>
      </c>
      <c r="T167" s="145">
        <f t="shared" si="17"/>
        <v>122</v>
      </c>
      <c r="U167" s="145"/>
      <c r="V167" s="157" t="str">
        <f t="shared" si="29"/>
        <v>Jumta traps QS-P ar piltuve</v>
      </c>
      <c r="W167" s="145" t="str">
        <f t="shared" si="30"/>
        <v>gb.</v>
      </c>
      <c r="X167" s="165">
        <f t="shared" si="31"/>
        <v>6</v>
      </c>
    </row>
    <row r="168" spans="1:24">
      <c r="A168" s="164">
        <v>123</v>
      </c>
      <c r="B168" s="165"/>
      <c r="C168" s="153" t="s">
        <v>864</v>
      </c>
      <c r="D168" s="111" t="s">
        <v>61</v>
      </c>
      <c r="E168" s="158">
        <v>6</v>
      </c>
      <c r="F168" s="23"/>
      <c r="G168" s="23"/>
      <c r="H168" s="23">
        <f t="shared" si="10"/>
        <v>0</v>
      </c>
      <c r="I168" s="23"/>
      <c r="J168" s="23"/>
      <c r="K168" s="24">
        <f t="shared" si="11"/>
        <v>0</v>
      </c>
      <c r="L168" s="24">
        <f t="shared" si="12"/>
        <v>0</v>
      </c>
      <c r="M168" s="24">
        <f t="shared" si="13"/>
        <v>0</v>
      </c>
      <c r="N168" s="24">
        <f t="shared" si="14"/>
        <v>0</v>
      </c>
      <c r="O168" s="24">
        <f t="shared" si="15"/>
        <v>0</v>
      </c>
      <c r="P168" s="24">
        <f t="shared" si="16"/>
        <v>0</v>
      </c>
      <c r="T168" s="145">
        <f t="shared" si="17"/>
        <v>123</v>
      </c>
      <c r="U168" s="145"/>
      <c r="V168" s="157" t="str">
        <f t="shared" si="29"/>
        <v>Metāla atloks mebrānas jumtam</v>
      </c>
      <c r="W168" s="145" t="str">
        <f t="shared" si="30"/>
        <v>gb.</v>
      </c>
      <c r="X168" s="165">
        <f t="shared" si="31"/>
        <v>6</v>
      </c>
    </row>
    <row r="169" spans="1:24">
      <c r="A169" s="164">
        <v>124</v>
      </c>
      <c r="B169" s="165"/>
      <c r="C169" s="152" t="s">
        <v>865</v>
      </c>
      <c r="D169" s="111" t="s">
        <v>61</v>
      </c>
      <c r="E169" s="158">
        <v>6</v>
      </c>
      <c r="F169" s="23"/>
      <c r="G169" s="23"/>
      <c r="H169" s="23">
        <f t="shared" si="10"/>
        <v>0</v>
      </c>
      <c r="I169" s="23"/>
      <c r="J169" s="23"/>
      <c r="K169" s="24">
        <f t="shared" si="11"/>
        <v>0</v>
      </c>
      <c r="L169" s="24">
        <f t="shared" si="12"/>
        <v>0</v>
      </c>
      <c r="M169" s="24">
        <f t="shared" si="13"/>
        <v>0</v>
      </c>
      <c r="N169" s="24">
        <f t="shared" si="14"/>
        <v>0</v>
      </c>
      <c r="O169" s="24">
        <f t="shared" si="15"/>
        <v>0</v>
      </c>
      <c r="P169" s="24">
        <f t="shared" si="16"/>
        <v>0</v>
      </c>
      <c r="T169" s="145">
        <f t="shared" si="17"/>
        <v>124</v>
      </c>
      <c r="U169" s="145"/>
      <c r="V169" s="157" t="str">
        <f t="shared" si="29"/>
        <v>Elektrosildošais kabelis</v>
      </c>
      <c r="W169" s="145" t="str">
        <f t="shared" si="30"/>
        <v>gb.</v>
      </c>
      <c r="X169" s="165">
        <f t="shared" si="31"/>
        <v>6</v>
      </c>
    </row>
    <row r="170" spans="1:24" ht="25.5">
      <c r="A170" s="164">
        <v>125</v>
      </c>
      <c r="B170" s="165"/>
      <c r="C170" s="152" t="s">
        <v>866</v>
      </c>
      <c r="D170" s="111" t="s">
        <v>64</v>
      </c>
      <c r="E170" s="158">
        <v>1</v>
      </c>
      <c r="F170" s="23"/>
      <c r="G170" s="23"/>
      <c r="H170" s="23">
        <f t="shared" si="10"/>
        <v>0</v>
      </c>
      <c r="I170" s="23"/>
      <c r="J170" s="23"/>
      <c r="K170" s="24">
        <f t="shared" si="11"/>
        <v>0</v>
      </c>
      <c r="L170" s="24">
        <f t="shared" si="12"/>
        <v>0</v>
      </c>
      <c r="M170" s="24">
        <f t="shared" si="13"/>
        <v>0</v>
      </c>
      <c r="N170" s="24">
        <f t="shared" si="14"/>
        <v>0</v>
      </c>
      <c r="O170" s="24">
        <f t="shared" si="15"/>
        <v>0</v>
      </c>
      <c r="P170" s="24">
        <f t="shared" si="16"/>
        <v>0</v>
      </c>
      <c r="T170" s="145">
        <f t="shared" si="17"/>
        <v>125</v>
      </c>
      <c r="U170" s="145"/>
      <c r="V170" s="157" t="str">
        <f t="shared" si="29"/>
        <v>Montāžas elementi, stiprinājumi u.c.nepieciešamie materiāli, t.sk.:</v>
      </c>
      <c r="W170" s="145" t="str">
        <f t="shared" si="30"/>
        <v>kpl.</v>
      </c>
      <c r="X170" s="165">
        <f t="shared" si="31"/>
        <v>1</v>
      </c>
    </row>
    <row r="171" spans="1:24">
      <c r="A171" s="164" t="s">
        <v>912</v>
      </c>
      <c r="B171" s="165"/>
      <c r="C171" s="153" t="s">
        <v>867</v>
      </c>
      <c r="D171" s="111" t="s">
        <v>61</v>
      </c>
      <c r="E171" s="158">
        <v>5</v>
      </c>
      <c r="F171" s="167"/>
      <c r="G171" s="167"/>
      <c r="H171" s="167"/>
      <c r="I171" s="167"/>
      <c r="J171" s="167"/>
      <c r="K171" s="167"/>
      <c r="L171" s="167"/>
      <c r="M171" s="167"/>
      <c r="N171" s="167"/>
      <c r="O171" s="167"/>
      <c r="P171" s="167"/>
      <c r="T171" s="145" t="str">
        <f t="shared" si="17"/>
        <v>125.1</v>
      </c>
      <c r="U171" s="145"/>
      <c r="V171" s="157" t="str">
        <f t="shared" si="29"/>
        <v>Montāžas vadula 30 x 30, 6m</v>
      </c>
      <c r="W171" s="145" t="str">
        <f t="shared" si="30"/>
        <v>gb.</v>
      </c>
      <c r="X171" s="165">
        <f t="shared" si="31"/>
        <v>5</v>
      </c>
    </row>
    <row r="172" spans="1:24">
      <c r="A172" s="164" t="s">
        <v>913</v>
      </c>
      <c r="B172" s="165"/>
      <c r="C172" s="153" t="s">
        <v>868</v>
      </c>
      <c r="D172" s="111" t="s">
        <v>61</v>
      </c>
      <c r="E172" s="158">
        <v>4</v>
      </c>
      <c r="F172" s="167"/>
      <c r="G172" s="167"/>
      <c r="H172" s="167"/>
      <c r="I172" s="167"/>
      <c r="J172" s="167"/>
      <c r="K172" s="167"/>
      <c r="L172" s="167"/>
      <c r="M172" s="167"/>
      <c r="N172" s="167"/>
      <c r="O172" s="167"/>
      <c r="P172" s="167"/>
      <c r="T172" s="145" t="str">
        <f t="shared" si="17"/>
        <v>125.2</v>
      </c>
      <c r="U172" s="145"/>
      <c r="V172" s="157" t="str">
        <f t="shared" si="29"/>
        <v>Vadulas savienojums 30 x 30</v>
      </c>
      <c r="W172" s="145" t="str">
        <f t="shared" si="30"/>
        <v>gb.</v>
      </c>
      <c r="X172" s="165">
        <f t="shared" si="31"/>
        <v>4</v>
      </c>
    </row>
    <row r="173" spans="1:24">
      <c r="A173" s="164" t="s">
        <v>914</v>
      </c>
      <c r="B173" s="165"/>
      <c r="C173" s="152" t="s">
        <v>869</v>
      </c>
      <c r="D173" s="111" t="s">
        <v>61</v>
      </c>
      <c r="E173" s="158">
        <v>19</v>
      </c>
      <c r="F173" s="167"/>
      <c r="G173" s="167"/>
      <c r="H173" s="167"/>
      <c r="I173" s="167"/>
      <c r="J173" s="167"/>
      <c r="K173" s="167"/>
      <c r="L173" s="167"/>
      <c r="M173" s="167"/>
      <c r="N173" s="167"/>
      <c r="O173" s="167"/>
      <c r="P173" s="167"/>
      <c r="T173" s="145" t="str">
        <f t="shared" si="17"/>
        <v>125.3</v>
      </c>
      <c r="U173" s="145"/>
      <c r="V173" s="157" t="str">
        <f t="shared" si="29"/>
        <v>Trapecveida elements</v>
      </c>
      <c r="W173" s="145" t="str">
        <f t="shared" si="30"/>
        <v>gb.</v>
      </c>
      <c r="X173" s="165">
        <f t="shared" si="31"/>
        <v>19</v>
      </c>
    </row>
    <row r="174" spans="1:24">
      <c r="A174" s="164" t="s">
        <v>915</v>
      </c>
      <c r="B174" s="165"/>
      <c r="C174" s="152" t="s">
        <v>870</v>
      </c>
      <c r="D174" s="111" t="s">
        <v>61</v>
      </c>
      <c r="E174" s="158">
        <v>19</v>
      </c>
      <c r="F174" s="167"/>
      <c r="G174" s="167"/>
      <c r="H174" s="167"/>
      <c r="I174" s="167"/>
      <c r="J174" s="167"/>
      <c r="K174" s="167"/>
      <c r="L174" s="167"/>
      <c r="M174" s="167"/>
      <c r="N174" s="167"/>
      <c r="O174" s="167"/>
      <c r="P174" s="167"/>
      <c r="T174" s="145" t="str">
        <f t="shared" si="17"/>
        <v>125.4</v>
      </c>
      <c r="U174" s="145"/>
      <c r="V174" s="157" t="str">
        <f t="shared" si="29"/>
        <v>Vadulas stiprinājums 30 x 30, 30 x 45 - M10</v>
      </c>
      <c r="W174" s="145" t="str">
        <f t="shared" si="30"/>
        <v>gb.</v>
      </c>
      <c r="X174" s="165">
        <f t="shared" si="31"/>
        <v>19</v>
      </c>
    </row>
    <row r="175" spans="1:24">
      <c r="A175" s="164" t="s">
        <v>916</v>
      </c>
      <c r="B175" s="165"/>
      <c r="C175" s="153" t="s">
        <v>871</v>
      </c>
      <c r="D175" s="111" t="s">
        <v>61</v>
      </c>
      <c r="E175" s="158">
        <v>4</v>
      </c>
      <c r="F175" s="167"/>
      <c r="G175" s="167"/>
      <c r="H175" s="167"/>
      <c r="I175" s="167"/>
      <c r="J175" s="167"/>
      <c r="K175" s="167"/>
      <c r="L175" s="167"/>
      <c r="M175" s="167"/>
      <c r="N175" s="167"/>
      <c r="O175" s="167"/>
      <c r="P175" s="167"/>
      <c r="T175" s="145" t="str">
        <f t="shared" si="17"/>
        <v>125.5</v>
      </c>
      <c r="U175" s="145"/>
      <c r="V175" s="157" t="str">
        <f t="shared" si="29"/>
        <v>Vītņstienis M8x1000</v>
      </c>
      <c r="W175" s="145" t="str">
        <f t="shared" si="30"/>
        <v>gb.</v>
      </c>
      <c r="X175" s="165">
        <f t="shared" si="31"/>
        <v>4</v>
      </c>
    </row>
    <row r="176" spans="1:24">
      <c r="A176" s="164" t="s">
        <v>917</v>
      </c>
      <c r="B176" s="165"/>
      <c r="C176" s="152" t="s">
        <v>872</v>
      </c>
      <c r="D176" s="111" t="s">
        <v>61</v>
      </c>
      <c r="E176" s="158">
        <v>20</v>
      </c>
      <c r="F176" s="167"/>
      <c r="G176" s="167"/>
      <c r="H176" s="167"/>
      <c r="I176" s="167"/>
      <c r="J176" s="167"/>
      <c r="K176" s="167"/>
      <c r="L176" s="167"/>
      <c r="M176" s="167"/>
      <c r="N176" s="167"/>
      <c r="O176" s="167"/>
      <c r="P176" s="167"/>
      <c r="T176" s="145" t="str">
        <f t="shared" si="17"/>
        <v>125.6</v>
      </c>
      <c r="U176" s="145"/>
      <c r="V176" s="157" t="str">
        <f t="shared" si="29"/>
        <v>Vītņstienis M10x1000</v>
      </c>
      <c r="W176" s="145" t="str">
        <f t="shared" si="30"/>
        <v>gb.</v>
      </c>
      <c r="X176" s="165">
        <f t="shared" si="31"/>
        <v>20</v>
      </c>
    </row>
    <row r="177" spans="1:24">
      <c r="A177" s="164" t="s">
        <v>918</v>
      </c>
      <c r="B177" s="165"/>
      <c r="C177" s="153" t="s">
        <v>873</v>
      </c>
      <c r="D177" s="111" t="s">
        <v>61</v>
      </c>
      <c r="E177" s="158">
        <v>3</v>
      </c>
      <c r="F177" s="167"/>
      <c r="G177" s="167"/>
      <c r="H177" s="167"/>
      <c r="I177" s="167"/>
      <c r="J177" s="167"/>
      <c r="K177" s="167"/>
      <c r="L177" s="167"/>
      <c r="M177" s="167"/>
      <c r="N177" s="167"/>
      <c r="O177" s="167"/>
      <c r="P177" s="167"/>
      <c r="T177" s="145" t="str">
        <f t="shared" si="17"/>
        <v>125.7</v>
      </c>
      <c r="U177" s="145"/>
      <c r="V177" s="157" t="str">
        <f t="shared" si="29"/>
        <v>Vītņstienis ½''x95</v>
      </c>
      <c r="W177" s="145" t="str">
        <f t="shared" si="30"/>
        <v>gb.</v>
      </c>
      <c r="X177" s="165">
        <f t="shared" si="31"/>
        <v>3</v>
      </c>
    </row>
    <row r="178" spans="1:24">
      <c r="A178" s="164" t="s">
        <v>919</v>
      </c>
      <c r="B178" s="165"/>
      <c r="C178" s="152" t="s">
        <v>874</v>
      </c>
      <c r="D178" s="111" t="s">
        <v>61</v>
      </c>
      <c r="E178" s="158">
        <v>76</v>
      </c>
      <c r="F178" s="167"/>
      <c r="G178" s="167"/>
      <c r="H178" s="167"/>
      <c r="I178" s="167"/>
      <c r="J178" s="167"/>
      <c r="K178" s="167"/>
      <c r="L178" s="167"/>
      <c r="M178" s="167"/>
      <c r="N178" s="167"/>
      <c r="O178" s="167"/>
      <c r="P178" s="167"/>
      <c r="T178" s="145" t="str">
        <f t="shared" si="17"/>
        <v>125.8</v>
      </c>
      <c r="U178" s="145"/>
      <c r="V178" s="157" t="str">
        <f t="shared" si="29"/>
        <v>Uzgrieznis M8</v>
      </c>
      <c r="W178" s="145" t="str">
        <f t="shared" si="30"/>
        <v>gb.</v>
      </c>
      <c r="X178" s="165">
        <f t="shared" si="31"/>
        <v>76</v>
      </c>
    </row>
    <row r="179" spans="1:24">
      <c r="A179" s="164" t="s">
        <v>920</v>
      </c>
      <c r="B179" s="165"/>
      <c r="C179" s="153" t="s">
        <v>875</v>
      </c>
      <c r="D179" s="111" t="s">
        <v>61</v>
      </c>
      <c r="E179" s="158">
        <v>76</v>
      </c>
      <c r="F179" s="167"/>
      <c r="G179" s="167"/>
      <c r="H179" s="167"/>
      <c r="I179" s="167"/>
      <c r="J179" s="167"/>
      <c r="K179" s="167"/>
      <c r="L179" s="167"/>
      <c r="M179" s="167"/>
      <c r="N179" s="167"/>
      <c r="O179" s="167"/>
      <c r="P179" s="167"/>
      <c r="T179" s="145" t="str">
        <f t="shared" si="17"/>
        <v>125.9</v>
      </c>
      <c r="U179" s="145"/>
      <c r="V179" s="157" t="str">
        <f t="shared" si="29"/>
        <v>Uzgrieznis M10</v>
      </c>
      <c r="W179" s="145" t="str">
        <f t="shared" si="30"/>
        <v>gb.</v>
      </c>
      <c r="X179" s="165">
        <f t="shared" si="31"/>
        <v>76</v>
      </c>
    </row>
    <row r="180" spans="1:24">
      <c r="A180" s="164" t="s">
        <v>921</v>
      </c>
      <c r="B180" s="165"/>
      <c r="C180" s="152" t="s">
        <v>876</v>
      </c>
      <c r="D180" s="111" t="s">
        <v>61</v>
      </c>
      <c r="E180" s="158">
        <v>6</v>
      </c>
      <c r="F180" s="167"/>
      <c r="G180" s="167"/>
      <c r="H180" s="167"/>
      <c r="I180" s="167"/>
      <c r="J180" s="167"/>
      <c r="K180" s="167"/>
      <c r="L180" s="167"/>
      <c r="M180" s="167"/>
      <c r="N180" s="167"/>
      <c r="O180" s="167"/>
      <c r="P180" s="167"/>
      <c r="T180" s="145" t="str">
        <f t="shared" si="17"/>
        <v>125.10</v>
      </c>
      <c r="U180" s="145"/>
      <c r="V180" s="157" t="str">
        <f t="shared" si="29"/>
        <v>Stiprinājuma plāksne M10 - (120x40)</v>
      </c>
      <c r="W180" s="145" t="str">
        <f t="shared" si="30"/>
        <v>gb.</v>
      </c>
      <c r="X180" s="165">
        <f t="shared" si="31"/>
        <v>6</v>
      </c>
    </row>
    <row r="181" spans="1:24">
      <c r="A181" s="164" t="s">
        <v>922</v>
      </c>
      <c r="B181" s="165"/>
      <c r="C181" s="152" t="s">
        <v>877</v>
      </c>
      <c r="D181" s="111" t="s">
        <v>61</v>
      </c>
      <c r="E181" s="158">
        <v>3</v>
      </c>
      <c r="F181" s="167"/>
      <c r="G181" s="167"/>
      <c r="H181" s="167"/>
      <c r="I181" s="167"/>
      <c r="J181" s="167"/>
      <c r="K181" s="167"/>
      <c r="L181" s="167"/>
      <c r="M181" s="167"/>
      <c r="N181" s="167"/>
      <c r="O181" s="167"/>
      <c r="P181" s="167"/>
      <c r="T181" s="145" t="str">
        <f t="shared" si="17"/>
        <v>125.11</v>
      </c>
      <c r="U181" s="145"/>
      <c r="V181" s="157" t="str">
        <f t="shared" si="29"/>
        <v>Stiprinājuma plāksne ½'' - (120x40)</v>
      </c>
      <c r="W181" s="145" t="str">
        <f t="shared" si="30"/>
        <v>gb.</v>
      </c>
      <c r="X181" s="165">
        <f t="shared" si="31"/>
        <v>3</v>
      </c>
    </row>
    <row r="182" spans="1:24">
      <c r="A182" s="164" t="s">
        <v>923</v>
      </c>
      <c r="B182" s="165"/>
      <c r="C182" s="152" t="s">
        <v>878</v>
      </c>
      <c r="D182" s="111" t="s">
        <v>61</v>
      </c>
      <c r="E182" s="158">
        <v>3</v>
      </c>
      <c r="F182" s="167"/>
      <c r="G182" s="167"/>
      <c r="H182" s="167"/>
      <c r="I182" s="167"/>
      <c r="J182" s="167"/>
      <c r="K182" s="167"/>
      <c r="L182" s="167"/>
      <c r="M182" s="167"/>
      <c r="N182" s="167"/>
      <c r="O182" s="167"/>
      <c r="P182" s="167"/>
      <c r="T182" s="145" t="str">
        <f t="shared" si="17"/>
        <v>125.12</v>
      </c>
      <c r="U182" s="145"/>
      <c r="V182" s="157" t="str">
        <f t="shared" si="29"/>
        <v>Slīdošais stiprinājums 40 mm vadulai</v>
      </c>
      <c r="W182" s="145" t="str">
        <f t="shared" si="30"/>
        <v>gb.</v>
      </c>
      <c r="X182" s="165">
        <f t="shared" si="31"/>
        <v>3</v>
      </c>
    </row>
    <row r="183" spans="1:24">
      <c r="A183" s="164" t="s">
        <v>924</v>
      </c>
      <c r="B183" s="165"/>
      <c r="C183" s="153" t="s">
        <v>879</v>
      </c>
      <c r="D183" s="111" t="s">
        <v>61</v>
      </c>
      <c r="E183" s="158">
        <v>8</v>
      </c>
      <c r="F183" s="167"/>
      <c r="G183" s="167"/>
      <c r="H183" s="167"/>
      <c r="I183" s="167"/>
      <c r="J183" s="167"/>
      <c r="K183" s="167"/>
      <c r="L183" s="167"/>
      <c r="M183" s="167"/>
      <c r="N183" s="167"/>
      <c r="O183" s="167"/>
      <c r="P183" s="167"/>
      <c r="T183" s="145" t="str">
        <f t="shared" si="17"/>
        <v>125.13</v>
      </c>
      <c r="U183" s="145"/>
      <c r="V183" s="157" t="str">
        <f t="shared" si="29"/>
        <v>Slīdošais stiprinājums 56 mm vadulai</v>
      </c>
      <c r="W183" s="145" t="str">
        <f t="shared" si="30"/>
        <v>gb.</v>
      </c>
      <c r="X183" s="165">
        <f t="shared" si="31"/>
        <v>8</v>
      </c>
    </row>
    <row r="184" spans="1:24">
      <c r="A184" s="164" t="s">
        <v>925</v>
      </c>
      <c r="B184" s="165"/>
      <c r="C184" s="153" t="s">
        <v>880</v>
      </c>
      <c r="D184" s="111" t="s">
        <v>61</v>
      </c>
      <c r="E184" s="158">
        <v>27</v>
      </c>
      <c r="F184" s="167"/>
      <c r="G184" s="167"/>
      <c r="H184" s="167"/>
      <c r="I184" s="167"/>
      <c r="J184" s="167"/>
      <c r="K184" s="167"/>
      <c r="L184" s="167"/>
      <c r="M184" s="167"/>
      <c r="N184" s="167"/>
      <c r="O184" s="167"/>
      <c r="P184" s="167"/>
      <c r="T184" s="145" t="str">
        <f t="shared" si="17"/>
        <v>125.14</v>
      </c>
      <c r="U184" s="145"/>
      <c r="V184" s="157" t="str">
        <f t="shared" si="29"/>
        <v>Slīdošais stiprinājums 75 mm vadulai</v>
      </c>
      <c r="W184" s="145" t="str">
        <f t="shared" si="30"/>
        <v>gb.</v>
      </c>
      <c r="X184" s="165">
        <f t="shared" si="31"/>
        <v>27</v>
      </c>
    </row>
    <row r="185" spans="1:24">
      <c r="A185" s="164" t="s">
        <v>926</v>
      </c>
      <c r="B185" s="165"/>
      <c r="C185" s="153" t="s">
        <v>881</v>
      </c>
      <c r="D185" s="111" t="s">
        <v>61</v>
      </c>
      <c r="E185" s="158">
        <v>3</v>
      </c>
      <c r="F185" s="167"/>
      <c r="G185" s="167"/>
      <c r="H185" s="167"/>
      <c r="I185" s="167"/>
      <c r="J185" s="167"/>
      <c r="K185" s="167"/>
      <c r="L185" s="167"/>
      <c r="M185" s="167"/>
      <c r="N185" s="167"/>
      <c r="O185" s="167"/>
      <c r="P185" s="167"/>
      <c r="T185" s="145" t="str">
        <f t="shared" si="17"/>
        <v>125.15</v>
      </c>
      <c r="U185" s="145"/>
      <c r="V185" s="157" t="str">
        <f t="shared" si="29"/>
        <v>Slīdošais stiprinājums 90 mm vadulai</v>
      </c>
      <c r="W185" s="145" t="str">
        <f t="shared" si="30"/>
        <v>gb.</v>
      </c>
      <c r="X185" s="165">
        <f t="shared" si="31"/>
        <v>3</v>
      </c>
    </row>
    <row r="186" spans="1:24">
      <c r="A186" s="164" t="s">
        <v>927</v>
      </c>
      <c r="B186" s="165"/>
      <c r="C186" s="152" t="s">
        <v>882</v>
      </c>
      <c r="D186" s="111" t="s">
        <v>61</v>
      </c>
      <c r="E186" s="158">
        <v>2</v>
      </c>
      <c r="F186" s="167"/>
      <c r="G186" s="167"/>
      <c r="H186" s="167"/>
      <c r="I186" s="167"/>
      <c r="J186" s="167"/>
      <c r="K186" s="167"/>
      <c r="L186" s="167"/>
      <c r="M186" s="167"/>
      <c r="N186" s="167"/>
      <c r="O186" s="167"/>
      <c r="P186" s="167"/>
      <c r="T186" s="145" t="str">
        <f t="shared" si="17"/>
        <v>125.16</v>
      </c>
      <c r="U186" s="145"/>
      <c r="V186" s="157" t="str">
        <f t="shared" si="29"/>
        <v xml:space="preserve">Fiksētais stiprinājums 40 mm vadulai </v>
      </c>
      <c r="W186" s="145" t="str">
        <f t="shared" si="30"/>
        <v>gb.</v>
      </c>
      <c r="X186" s="165">
        <f t="shared" si="31"/>
        <v>2</v>
      </c>
    </row>
    <row r="187" spans="1:24">
      <c r="A187" s="164" t="s">
        <v>928</v>
      </c>
      <c r="B187" s="165"/>
      <c r="C187" s="153" t="s">
        <v>883</v>
      </c>
      <c r="D187" s="111" t="s">
        <v>61</v>
      </c>
      <c r="E187" s="158">
        <v>2</v>
      </c>
      <c r="F187" s="167"/>
      <c r="G187" s="167"/>
      <c r="H187" s="167"/>
      <c r="I187" s="167"/>
      <c r="J187" s="167"/>
      <c r="K187" s="167"/>
      <c r="L187" s="167"/>
      <c r="M187" s="167"/>
      <c r="N187" s="167"/>
      <c r="O187" s="167"/>
      <c r="P187" s="167"/>
      <c r="T187" s="145" t="str">
        <f t="shared" si="17"/>
        <v>125.17</v>
      </c>
      <c r="U187" s="145"/>
      <c r="V187" s="157" t="str">
        <f t="shared" si="29"/>
        <v>Fiksētais stiprinājums  56 mm vadulai</v>
      </c>
      <c r="W187" s="145" t="str">
        <f t="shared" si="30"/>
        <v>gb.</v>
      </c>
      <c r="X187" s="165">
        <f t="shared" si="31"/>
        <v>2</v>
      </c>
    </row>
    <row r="188" spans="1:24">
      <c r="A188" s="164" t="s">
        <v>929</v>
      </c>
      <c r="B188" s="165"/>
      <c r="C188" s="152" t="s">
        <v>884</v>
      </c>
      <c r="D188" s="111" t="s">
        <v>61</v>
      </c>
      <c r="E188" s="158">
        <v>4</v>
      </c>
      <c r="F188" s="167"/>
      <c r="G188" s="167"/>
      <c r="H188" s="167"/>
      <c r="I188" s="167"/>
      <c r="J188" s="167"/>
      <c r="K188" s="167"/>
      <c r="L188" s="167"/>
      <c r="M188" s="167"/>
      <c r="N188" s="167"/>
      <c r="O188" s="167"/>
      <c r="P188" s="167"/>
      <c r="T188" s="145" t="str">
        <f t="shared" ref="T188:T196" si="36">A188</f>
        <v>125.18</v>
      </c>
      <c r="U188" s="145"/>
      <c r="V188" s="157" t="str">
        <f t="shared" si="29"/>
        <v>Fiksētais stiprinājums  75 mm vadulai</v>
      </c>
      <c r="W188" s="145" t="str">
        <f t="shared" si="30"/>
        <v>gb.</v>
      </c>
      <c r="X188" s="165">
        <f t="shared" si="31"/>
        <v>4</v>
      </c>
    </row>
    <row r="189" spans="1:24">
      <c r="A189" s="164" t="s">
        <v>930</v>
      </c>
      <c r="B189" s="165"/>
      <c r="C189" s="153" t="s">
        <v>885</v>
      </c>
      <c r="D189" s="111" t="s">
        <v>61</v>
      </c>
      <c r="E189" s="158">
        <v>2</v>
      </c>
      <c r="F189" s="167"/>
      <c r="G189" s="167"/>
      <c r="H189" s="167"/>
      <c r="I189" s="167"/>
      <c r="J189" s="167"/>
      <c r="K189" s="167"/>
      <c r="L189" s="167"/>
      <c r="M189" s="167"/>
      <c r="N189" s="167"/>
      <c r="O189" s="167"/>
      <c r="P189" s="167"/>
      <c r="T189" s="145" t="str">
        <f t="shared" si="36"/>
        <v>125.19</v>
      </c>
      <c r="U189" s="145"/>
      <c r="V189" s="157" t="str">
        <f t="shared" si="29"/>
        <v>Fiksētais stiprinājums  90 mm vadulai</v>
      </c>
      <c r="W189" s="145" t="str">
        <f t="shared" si="30"/>
        <v>gb.</v>
      </c>
      <c r="X189" s="165">
        <f t="shared" si="31"/>
        <v>2</v>
      </c>
    </row>
    <row r="190" spans="1:24">
      <c r="A190" s="164" t="s">
        <v>931</v>
      </c>
      <c r="B190" s="165"/>
      <c r="C190" s="152" t="s">
        <v>886</v>
      </c>
      <c r="D190" s="111" t="s">
        <v>61</v>
      </c>
      <c r="E190" s="158">
        <v>3</v>
      </c>
      <c r="F190" s="167"/>
      <c r="G190" s="167"/>
      <c r="H190" s="167"/>
      <c r="I190" s="167"/>
      <c r="J190" s="167"/>
      <c r="K190" s="167"/>
      <c r="L190" s="167"/>
      <c r="M190" s="167"/>
      <c r="N190" s="167"/>
      <c r="O190" s="167"/>
      <c r="P190" s="167"/>
      <c r="T190" s="145" t="str">
        <f t="shared" si="36"/>
        <v>125.20</v>
      </c>
      <c r="U190" s="145"/>
      <c r="V190" s="157" t="str">
        <f t="shared" si="29"/>
        <v>Skava 90 mm x ½"</v>
      </c>
      <c r="W190" s="145" t="str">
        <f t="shared" si="30"/>
        <v>gb.</v>
      </c>
      <c r="X190" s="165">
        <f t="shared" si="31"/>
        <v>3</v>
      </c>
    </row>
    <row r="191" spans="1:24">
      <c r="A191" s="164" t="s">
        <v>932</v>
      </c>
      <c r="B191" s="165"/>
      <c r="C191" s="153" t="s">
        <v>887</v>
      </c>
      <c r="D191" s="111" t="s">
        <v>61</v>
      </c>
      <c r="E191" s="158">
        <v>6</v>
      </c>
      <c r="F191" s="167"/>
      <c r="G191" s="167"/>
      <c r="H191" s="167"/>
      <c r="I191" s="167"/>
      <c r="J191" s="167"/>
      <c r="K191" s="167"/>
      <c r="L191" s="167"/>
      <c r="M191" s="167"/>
      <c r="N191" s="167"/>
      <c r="O191" s="167"/>
      <c r="P191" s="167"/>
      <c r="T191" s="145" t="str">
        <f t="shared" si="36"/>
        <v>125.21</v>
      </c>
      <c r="U191" s="145"/>
      <c r="V191" s="157" t="str">
        <f t="shared" si="29"/>
        <v>Skava 90 mm x M10</v>
      </c>
      <c r="W191" s="145" t="str">
        <f t="shared" si="30"/>
        <v>gb.</v>
      </c>
      <c r="X191" s="165">
        <f t="shared" si="31"/>
        <v>6</v>
      </c>
    </row>
    <row r="192" spans="1:24">
      <c r="A192" s="164" t="s">
        <v>933</v>
      </c>
      <c r="B192" s="165"/>
      <c r="C192" s="152" t="s">
        <v>888</v>
      </c>
      <c r="D192" s="111" t="s">
        <v>61</v>
      </c>
      <c r="E192" s="158">
        <v>2</v>
      </c>
      <c r="F192" s="167"/>
      <c r="G192" s="167"/>
      <c r="H192" s="167"/>
      <c r="I192" s="167"/>
      <c r="J192" s="167"/>
      <c r="K192" s="167"/>
      <c r="L192" s="167"/>
      <c r="M192" s="167"/>
      <c r="N192" s="167"/>
      <c r="O192" s="167"/>
      <c r="P192" s="167"/>
      <c r="T192" s="145" t="str">
        <f t="shared" si="36"/>
        <v>125.22</v>
      </c>
      <c r="U192" s="145"/>
      <c r="V192" s="157" t="str">
        <f t="shared" si="29"/>
        <v>Ieliktnis 40 mm</v>
      </c>
      <c r="W192" s="145" t="str">
        <f t="shared" si="30"/>
        <v>gb.</v>
      </c>
      <c r="X192" s="165">
        <f t="shared" si="31"/>
        <v>2</v>
      </c>
    </row>
    <row r="193" spans="1:236">
      <c r="A193" s="164" t="s">
        <v>934</v>
      </c>
      <c r="B193" s="165"/>
      <c r="C193" s="152" t="s">
        <v>889</v>
      </c>
      <c r="D193" s="111" t="s">
        <v>61</v>
      </c>
      <c r="E193" s="158">
        <v>2</v>
      </c>
      <c r="F193" s="167"/>
      <c r="G193" s="167"/>
      <c r="H193" s="167"/>
      <c r="I193" s="167"/>
      <c r="J193" s="167"/>
      <c r="K193" s="167"/>
      <c r="L193" s="167"/>
      <c r="M193" s="167"/>
      <c r="N193" s="167"/>
      <c r="O193" s="167"/>
      <c r="P193" s="167"/>
      <c r="T193" s="145" t="str">
        <f t="shared" si="36"/>
        <v>125.23</v>
      </c>
      <c r="U193" s="145"/>
      <c r="V193" s="157" t="str">
        <f t="shared" si="29"/>
        <v>Ieliktnis  56 mm</v>
      </c>
      <c r="W193" s="145" t="str">
        <f t="shared" si="30"/>
        <v>gb.</v>
      </c>
      <c r="X193" s="165">
        <f t="shared" si="31"/>
        <v>2</v>
      </c>
    </row>
    <row r="194" spans="1:236">
      <c r="A194" s="164" t="s">
        <v>935</v>
      </c>
      <c r="B194" s="165"/>
      <c r="C194" s="153" t="s">
        <v>890</v>
      </c>
      <c r="D194" s="111" t="s">
        <v>61</v>
      </c>
      <c r="E194" s="158">
        <v>4</v>
      </c>
      <c r="F194" s="167"/>
      <c r="G194" s="167"/>
      <c r="H194" s="167"/>
      <c r="I194" s="167"/>
      <c r="J194" s="167"/>
      <c r="K194" s="167"/>
      <c r="L194" s="167"/>
      <c r="M194" s="167"/>
      <c r="N194" s="167"/>
      <c r="O194" s="167"/>
      <c r="P194" s="167"/>
      <c r="T194" s="145" t="str">
        <f t="shared" si="36"/>
        <v>125.24</v>
      </c>
      <c r="U194" s="145"/>
      <c r="V194" s="157" t="str">
        <f t="shared" si="29"/>
        <v>Ieliktnis  75 mm</v>
      </c>
      <c r="W194" s="145" t="str">
        <f t="shared" si="30"/>
        <v>gb.</v>
      </c>
      <c r="X194" s="165">
        <f t="shared" si="31"/>
        <v>4</v>
      </c>
    </row>
    <row r="195" spans="1:236">
      <c r="A195" s="164" t="s">
        <v>936</v>
      </c>
      <c r="B195" s="165"/>
      <c r="C195" s="153" t="s">
        <v>891</v>
      </c>
      <c r="D195" s="111" t="s">
        <v>61</v>
      </c>
      <c r="E195" s="158">
        <v>5</v>
      </c>
      <c r="F195" s="167"/>
      <c r="G195" s="167"/>
      <c r="H195" s="167"/>
      <c r="I195" s="167"/>
      <c r="J195" s="167"/>
      <c r="K195" s="167"/>
      <c r="L195" s="167"/>
      <c r="M195" s="167"/>
      <c r="N195" s="167"/>
      <c r="O195" s="167"/>
      <c r="P195" s="167"/>
      <c r="T195" s="145" t="str">
        <f t="shared" si="36"/>
        <v>125.25</v>
      </c>
      <c r="U195" s="145"/>
      <c r="V195" s="157" t="str">
        <f t="shared" si="29"/>
        <v>Ieliktnis  90 mm</v>
      </c>
      <c r="W195" s="145" t="str">
        <f t="shared" si="30"/>
        <v>gb.</v>
      </c>
      <c r="X195" s="165">
        <f t="shared" si="31"/>
        <v>5</v>
      </c>
    </row>
    <row r="196" spans="1:236" ht="26.25" thickBot="1">
      <c r="A196" s="164">
        <v>126</v>
      </c>
      <c r="B196" s="165"/>
      <c r="C196" s="152" t="s">
        <v>892</v>
      </c>
      <c r="D196" s="111" t="s">
        <v>56</v>
      </c>
      <c r="E196" s="158">
        <v>14</v>
      </c>
      <c r="F196" s="23"/>
      <c r="G196" s="23"/>
      <c r="H196" s="23">
        <f t="shared" ref="H196" si="37">ROUND(F196*G196,2)</f>
        <v>0</v>
      </c>
      <c r="I196" s="23"/>
      <c r="J196" s="23"/>
      <c r="K196" s="24">
        <f t="shared" ref="K196" si="38">H196+I196+J196</f>
        <v>0</v>
      </c>
      <c r="L196" s="24">
        <f t="shared" ref="L196" si="39">ROUND(E196*F196,2)</f>
        <v>0</v>
      </c>
      <c r="M196" s="24">
        <f t="shared" ref="M196" si="40">ROUND(E196*H196,2)</f>
        <v>0</v>
      </c>
      <c r="N196" s="24">
        <f t="shared" ref="N196" si="41">ROUND(E196*I196,2)</f>
        <v>0</v>
      </c>
      <c r="O196" s="24">
        <f t="shared" ref="O196" si="42">ROUND(E196*J196,2)</f>
        <v>0</v>
      </c>
      <c r="P196" s="24">
        <f t="shared" ref="P196" si="43">M196+N196+O196</f>
        <v>0</v>
      </c>
      <c r="T196" s="145">
        <f t="shared" si="36"/>
        <v>126</v>
      </c>
      <c r="U196" s="145"/>
      <c r="V196" s="157" t="str">
        <f t="shared" si="29"/>
        <v>Putupolistirola siltumizolācijas čaula 30 mm caurulei ar ārējo diametru OD110</v>
      </c>
      <c r="W196" s="145" t="str">
        <f t="shared" si="30"/>
        <v>m</v>
      </c>
      <c r="X196" s="165">
        <f t="shared" si="31"/>
        <v>14</v>
      </c>
    </row>
    <row r="197" spans="1:236" ht="30" customHeight="1" thickBot="1">
      <c r="A197" s="256" t="s">
        <v>52</v>
      </c>
      <c r="B197" s="257"/>
      <c r="C197" s="257"/>
      <c r="D197" s="257"/>
      <c r="E197" s="257"/>
      <c r="F197" s="257"/>
      <c r="G197" s="257"/>
      <c r="H197" s="257"/>
      <c r="I197" s="257"/>
      <c r="J197" s="257"/>
      <c r="K197" s="257"/>
      <c r="L197" s="60">
        <f>SUM(L16:L196)</f>
        <v>0</v>
      </c>
      <c r="M197" s="60">
        <f>SUM(M16:M196)</f>
        <v>0</v>
      </c>
      <c r="N197" s="60">
        <f>SUM(N16:N196)</f>
        <v>0</v>
      </c>
      <c r="O197" s="60">
        <f>SUM(O16:O196)</f>
        <v>0</v>
      </c>
      <c r="P197" s="60">
        <f>SUM(P16:P196)</f>
        <v>0</v>
      </c>
      <c r="Q197" s="10"/>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row>
    <row r="198" spans="1:236" ht="12.75" customHeight="1">
      <c r="A198" s="58"/>
      <c r="B198" s="58"/>
      <c r="C198" s="58"/>
      <c r="D198" s="58"/>
      <c r="E198" s="58"/>
      <c r="F198" s="58"/>
      <c r="G198" s="58"/>
      <c r="H198" s="58"/>
      <c r="I198" s="58"/>
      <c r="J198" s="58"/>
      <c r="K198" s="58"/>
      <c r="L198" s="59"/>
      <c r="M198" s="59"/>
      <c r="N198" s="59"/>
      <c r="O198" s="59"/>
      <c r="P198" s="59"/>
      <c r="Q198" s="10"/>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row>
    <row r="199" spans="1:236" ht="22.5" customHeight="1">
      <c r="A199" s="146" t="s">
        <v>53</v>
      </c>
      <c r="B199" s="58"/>
      <c r="C199" s="58"/>
      <c r="D199" s="58"/>
      <c r="E199" s="58"/>
      <c r="F199" s="58"/>
      <c r="G199" s="58"/>
      <c r="H199" s="58"/>
      <c r="I199" s="58"/>
      <c r="J199" s="58"/>
      <c r="K199" s="58"/>
      <c r="L199" s="59"/>
      <c r="M199" s="59"/>
      <c r="N199" s="59"/>
      <c r="O199" s="59"/>
      <c r="P199" s="59"/>
      <c r="Q199" s="10"/>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row>
    <row r="200" spans="1:236">
      <c r="A200" s="3"/>
      <c r="B200" s="26"/>
      <c r="C200" s="27"/>
      <c r="D200" s="28"/>
      <c r="E200" s="25"/>
      <c r="F200" s="29"/>
      <c r="G200" s="30"/>
      <c r="H200" s="30"/>
      <c r="I200" s="30"/>
      <c r="J200" s="30"/>
      <c r="K200" s="31"/>
      <c r="L200" s="31"/>
      <c r="M200" s="31"/>
      <c r="N200" s="31"/>
      <c r="O200" s="32"/>
      <c r="P200" s="32"/>
      <c r="Q200" s="12"/>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c r="DC200" s="13"/>
      <c r="DD200" s="13"/>
      <c r="DE200" s="13"/>
      <c r="DF200" s="13"/>
      <c r="DG200" s="13"/>
      <c r="DH200" s="13"/>
      <c r="DI200" s="13"/>
      <c r="DJ200" s="13"/>
      <c r="DK200" s="13"/>
      <c r="DL200" s="13"/>
      <c r="DM200" s="13"/>
      <c r="DN200" s="13"/>
      <c r="DO200" s="13"/>
      <c r="DP200" s="13"/>
      <c r="DQ200" s="13"/>
      <c r="DR200" s="13"/>
      <c r="DS200" s="13"/>
      <c r="DT200" s="13"/>
      <c r="DU200" s="13"/>
      <c r="DV200" s="13"/>
      <c r="DW200" s="13"/>
      <c r="DX200" s="13"/>
      <c r="DY200" s="13"/>
      <c r="DZ200" s="13"/>
      <c r="EA200" s="13"/>
      <c r="EB200" s="13"/>
      <c r="EC200" s="13"/>
      <c r="ED200" s="13"/>
      <c r="EE200" s="13"/>
      <c r="EF200" s="13"/>
      <c r="EG200" s="13"/>
      <c r="EH200" s="13"/>
      <c r="EI200" s="13"/>
      <c r="EJ200" s="13"/>
      <c r="EK200" s="13"/>
      <c r="EL200" s="13"/>
      <c r="EM200" s="13"/>
      <c r="EN200" s="13"/>
      <c r="EO200" s="13"/>
      <c r="EP200" s="13"/>
      <c r="EQ200" s="13"/>
      <c r="ER200" s="13"/>
      <c r="ES200" s="13"/>
      <c r="ET200" s="13"/>
      <c r="EU200" s="13"/>
      <c r="EV200" s="13"/>
      <c r="EW200" s="13"/>
      <c r="EX200" s="13"/>
      <c r="EY200" s="13"/>
      <c r="EZ200" s="13"/>
      <c r="FA200" s="13"/>
      <c r="FB200" s="13"/>
      <c r="FC200" s="13"/>
      <c r="FD200" s="13"/>
      <c r="FE200" s="13"/>
      <c r="FF200" s="13"/>
      <c r="FG200" s="13"/>
      <c r="FH200" s="13"/>
      <c r="FI200" s="13"/>
      <c r="FJ200" s="13"/>
      <c r="FK200" s="13"/>
      <c r="FL200" s="13"/>
      <c r="FM200" s="13"/>
      <c r="FN200" s="13"/>
      <c r="FO200" s="13"/>
      <c r="FP200" s="13"/>
      <c r="FQ200" s="13"/>
      <c r="FR200" s="13"/>
      <c r="FS200" s="13"/>
      <c r="FT200" s="13"/>
      <c r="FU200" s="13"/>
      <c r="FV200" s="13"/>
      <c r="FW200" s="13"/>
      <c r="FX200" s="13"/>
      <c r="FY200" s="13"/>
      <c r="FZ200" s="13"/>
      <c r="GA200" s="13"/>
      <c r="GB200" s="13"/>
      <c r="GC200" s="13"/>
      <c r="GD200" s="13"/>
      <c r="GE200" s="13"/>
      <c r="GF200" s="13"/>
      <c r="GG200" s="13"/>
      <c r="GH200" s="13"/>
      <c r="GI200" s="13"/>
      <c r="GJ200" s="13"/>
      <c r="GK200" s="13"/>
      <c r="GL200" s="13"/>
      <c r="GM200" s="13"/>
      <c r="GN200" s="13"/>
      <c r="GO200" s="13"/>
      <c r="GP200" s="13"/>
      <c r="GQ200" s="13"/>
      <c r="GR200" s="13"/>
      <c r="GS200" s="13"/>
      <c r="GT200" s="13"/>
      <c r="GU200" s="13"/>
      <c r="GV200" s="13"/>
      <c r="GW200" s="13"/>
      <c r="GX200" s="13"/>
      <c r="GY200" s="13"/>
      <c r="GZ200" s="13"/>
      <c r="HA200" s="13"/>
      <c r="HB200" s="13"/>
      <c r="HC200" s="13"/>
      <c r="HD200" s="13"/>
      <c r="HE200" s="13"/>
      <c r="HF200" s="13"/>
      <c r="HG200" s="13"/>
      <c r="HH200" s="13"/>
      <c r="HI200" s="13"/>
      <c r="HJ200" s="13"/>
      <c r="HK200" s="13"/>
      <c r="HL200" s="13"/>
      <c r="HM200" s="13"/>
      <c r="HN200" s="13"/>
      <c r="HO200" s="13"/>
      <c r="HP200" s="13"/>
      <c r="HQ200" s="13"/>
      <c r="HR200" s="13"/>
      <c r="HS200" s="13"/>
      <c r="HT200" s="13"/>
      <c r="HU200" s="13"/>
      <c r="HV200" s="13"/>
      <c r="HW200" s="13"/>
      <c r="HX200" s="13"/>
      <c r="HY200" s="13"/>
      <c r="HZ200" s="13"/>
      <c r="IA200" s="13"/>
      <c r="IB200" s="13"/>
    </row>
    <row r="201" spans="1:236">
      <c r="A201" s="26"/>
      <c r="B201" s="26"/>
      <c r="C201" s="27"/>
      <c r="D201" s="28"/>
      <c r="E201" s="25"/>
      <c r="F201" s="29"/>
      <c r="G201" s="30"/>
      <c r="H201" s="30"/>
      <c r="I201" s="30"/>
      <c r="J201" s="30"/>
      <c r="K201" s="31"/>
      <c r="L201" s="31"/>
      <c r="M201" s="31"/>
      <c r="N201" s="31"/>
      <c r="O201" s="32"/>
      <c r="P201" s="32"/>
      <c r="Q201" s="12"/>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c r="DC201" s="13"/>
      <c r="DD201" s="13"/>
      <c r="DE201" s="13"/>
      <c r="DF201" s="13"/>
      <c r="DG201" s="13"/>
      <c r="DH201" s="13"/>
      <c r="DI201" s="13"/>
      <c r="DJ201" s="13"/>
      <c r="DK201" s="13"/>
      <c r="DL201" s="13"/>
      <c r="DM201" s="13"/>
      <c r="DN201" s="13"/>
      <c r="DO201" s="13"/>
      <c r="DP201" s="13"/>
      <c r="DQ201" s="13"/>
      <c r="DR201" s="13"/>
      <c r="DS201" s="13"/>
      <c r="DT201" s="13"/>
      <c r="DU201" s="13"/>
      <c r="DV201" s="13"/>
      <c r="DW201" s="13"/>
      <c r="DX201" s="13"/>
      <c r="DY201" s="13"/>
      <c r="DZ201" s="13"/>
      <c r="EA201" s="13"/>
      <c r="EB201" s="13"/>
      <c r="EC201" s="13"/>
      <c r="ED201" s="13"/>
      <c r="EE201" s="13"/>
      <c r="EF201" s="13"/>
      <c r="EG201" s="13"/>
      <c r="EH201" s="13"/>
      <c r="EI201" s="13"/>
      <c r="EJ201" s="13"/>
      <c r="EK201" s="13"/>
      <c r="EL201" s="13"/>
      <c r="EM201" s="13"/>
      <c r="EN201" s="13"/>
      <c r="EO201" s="13"/>
      <c r="EP201" s="13"/>
      <c r="EQ201" s="13"/>
      <c r="ER201" s="13"/>
      <c r="ES201" s="13"/>
      <c r="ET201" s="13"/>
      <c r="EU201" s="13"/>
      <c r="EV201" s="13"/>
      <c r="EW201" s="13"/>
      <c r="EX201" s="13"/>
      <c r="EY201" s="13"/>
      <c r="EZ201" s="13"/>
      <c r="FA201" s="13"/>
      <c r="FB201" s="13"/>
      <c r="FC201" s="13"/>
      <c r="FD201" s="13"/>
      <c r="FE201" s="13"/>
      <c r="FF201" s="13"/>
      <c r="FG201" s="13"/>
      <c r="FH201" s="13"/>
      <c r="FI201" s="13"/>
      <c r="FJ201" s="13"/>
      <c r="FK201" s="13"/>
      <c r="FL201" s="13"/>
      <c r="FM201" s="13"/>
      <c r="FN201" s="13"/>
      <c r="FO201" s="13"/>
      <c r="FP201" s="13"/>
      <c r="FQ201" s="13"/>
      <c r="FR201" s="13"/>
      <c r="FS201" s="13"/>
      <c r="FT201" s="13"/>
      <c r="FU201" s="13"/>
      <c r="FV201" s="13"/>
      <c r="FW201" s="13"/>
      <c r="FX201" s="13"/>
      <c r="FY201" s="13"/>
      <c r="FZ201" s="13"/>
      <c r="GA201" s="13"/>
      <c r="GB201" s="13"/>
      <c r="GC201" s="13"/>
      <c r="GD201" s="13"/>
      <c r="GE201" s="13"/>
      <c r="GF201" s="13"/>
      <c r="GG201" s="13"/>
      <c r="GH201" s="13"/>
      <c r="GI201" s="13"/>
      <c r="GJ201" s="13"/>
      <c r="GK201" s="13"/>
      <c r="GL201" s="13"/>
      <c r="GM201" s="13"/>
      <c r="GN201" s="13"/>
      <c r="GO201" s="13"/>
      <c r="GP201" s="13"/>
      <c r="GQ201" s="13"/>
      <c r="GR201" s="13"/>
      <c r="GS201" s="13"/>
      <c r="GT201" s="13"/>
      <c r="GU201" s="13"/>
      <c r="GV201" s="13"/>
      <c r="GW201" s="13"/>
      <c r="GX201" s="13"/>
      <c r="GY201" s="13"/>
      <c r="GZ201" s="13"/>
      <c r="HA201" s="13"/>
      <c r="HB201" s="13"/>
      <c r="HC201" s="13"/>
      <c r="HD201" s="13"/>
      <c r="HE201" s="13"/>
      <c r="HF201" s="13"/>
      <c r="HG201" s="13"/>
      <c r="HH201" s="13"/>
      <c r="HI201" s="13"/>
      <c r="HJ201" s="13"/>
      <c r="HK201" s="13"/>
      <c r="HL201" s="13"/>
      <c r="HM201" s="13"/>
      <c r="HN201" s="13"/>
      <c r="HO201" s="13"/>
      <c r="HP201" s="13"/>
      <c r="HQ201" s="13"/>
      <c r="HR201" s="13"/>
      <c r="HS201" s="13"/>
      <c r="HT201" s="13"/>
      <c r="HU201" s="13"/>
      <c r="HV201" s="13"/>
      <c r="HW201" s="13"/>
      <c r="HX201" s="13"/>
      <c r="HY201" s="13"/>
      <c r="HZ201" s="13"/>
      <c r="IA201" s="13"/>
      <c r="IB201" s="13"/>
    </row>
    <row r="202" spans="1:236" ht="13.5">
      <c r="B202" s="61"/>
      <c r="C202" s="71" t="s">
        <v>6</v>
      </c>
      <c r="D202" s="248">
        <f>KOPTĀME!B25</f>
        <v>0</v>
      </c>
      <c r="E202" s="248"/>
      <c r="F202" s="248"/>
      <c r="G202" s="248"/>
      <c r="H202" s="248"/>
      <c r="I202" s="248"/>
      <c r="J202" s="248"/>
      <c r="K202" s="248"/>
      <c r="L202" s="248"/>
      <c r="M202" s="248"/>
      <c r="N202" s="248"/>
      <c r="O202" s="248"/>
      <c r="P202" s="248"/>
    </row>
    <row r="203" spans="1:236" ht="10.5" customHeight="1">
      <c r="B203" s="61"/>
      <c r="C203" s="72"/>
      <c r="D203" s="204" t="s">
        <v>7</v>
      </c>
      <c r="E203" s="204"/>
      <c r="F203" s="204"/>
      <c r="G203" s="204"/>
      <c r="H203" s="204"/>
      <c r="I203" s="204"/>
      <c r="J203" s="204"/>
      <c r="K203" s="204"/>
      <c r="L203" s="204"/>
      <c r="M203" s="204"/>
      <c r="N203" s="204"/>
      <c r="O203" s="204"/>
      <c r="P203" s="204"/>
    </row>
    <row r="204" spans="1:236" s="6" customFormat="1" ht="10.5" customHeight="1">
      <c r="A204" s="4"/>
      <c r="B204" s="61"/>
      <c r="C204" s="72"/>
      <c r="D204" s="180"/>
      <c r="E204" s="180"/>
      <c r="F204" s="180"/>
      <c r="G204" s="180"/>
      <c r="H204" s="180"/>
      <c r="I204" s="180"/>
      <c r="J204" s="180"/>
      <c r="K204" s="180"/>
      <c r="L204" s="180"/>
      <c r="M204" s="180"/>
      <c r="N204" s="180"/>
      <c r="O204" s="180"/>
      <c r="P204" s="180"/>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row>
    <row r="205" spans="1:236" s="6" customFormat="1" ht="15">
      <c r="A205" s="4"/>
      <c r="B205" s="61"/>
      <c r="C205" s="100" t="s">
        <v>39</v>
      </c>
      <c r="D205" s="251">
        <f>KOPTĀME!B30</f>
        <v>0</v>
      </c>
      <c r="E205" s="251"/>
      <c r="F205" s="251"/>
      <c r="G205" s="147"/>
      <c r="H205" s="147"/>
      <c r="I205" s="147"/>
      <c r="J205" s="147"/>
      <c r="K205" s="147"/>
      <c r="L205" s="147"/>
      <c r="M205" s="148"/>
      <c r="N205" s="149"/>
      <c r="O205" s="2"/>
      <c r="P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row>
    <row r="206" spans="1:236" s="6" customFormat="1" ht="14.25">
      <c r="A206" s="4"/>
      <c r="B206" s="61"/>
      <c r="C206" s="76"/>
      <c r="D206" s="77"/>
      <c r="E206" s="76"/>
      <c r="F206" s="65"/>
      <c r="G206" s="150"/>
      <c r="H206" s="150"/>
      <c r="I206" s="150"/>
      <c r="J206" s="150"/>
      <c r="K206" s="150"/>
      <c r="L206" s="150"/>
      <c r="M206" s="150"/>
      <c r="N206" s="151"/>
      <c r="O206" s="2"/>
      <c r="P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row>
    <row r="207" spans="1:236" s="6" customFormat="1" ht="13.5">
      <c r="A207" s="4"/>
      <c r="B207" s="61"/>
      <c r="C207" s="71" t="s">
        <v>12</v>
      </c>
      <c r="D207" s="247">
        <f>'1_Kopsav.'!C42</f>
        <v>0</v>
      </c>
      <c r="E207" s="247"/>
      <c r="F207" s="247"/>
      <c r="G207" s="247"/>
      <c r="H207" s="247"/>
      <c r="I207" s="247"/>
      <c r="J207" s="247"/>
      <c r="K207" s="247"/>
      <c r="L207" s="247"/>
      <c r="M207" s="247"/>
      <c r="N207" s="247"/>
      <c r="O207" s="247"/>
      <c r="P207" s="247"/>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row>
    <row r="208" spans="1:236" s="6" customFormat="1">
      <c r="A208" s="4"/>
      <c r="B208" s="61"/>
      <c r="C208" s="72"/>
      <c r="D208" s="204" t="s">
        <v>7</v>
      </c>
      <c r="E208" s="204"/>
      <c r="F208" s="204"/>
      <c r="G208" s="204"/>
      <c r="H208" s="204"/>
      <c r="I208" s="204"/>
      <c r="J208" s="204"/>
      <c r="K208" s="204"/>
      <c r="L208" s="204"/>
      <c r="M208" s="204"/>
      <c r="N208" s="204"/>
      <c r="O208" s="204"/>
      <c r="P208" s="204"/>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row>
    <row r="209" spans="1:236" s="6" customFormat="1" ht="9" customHeight="1">
      <c r="A209" s="4"/>
      <c r="B209" s="4"/>
      <c r="C209" s="72"/>
      <c r="D209" s="205"/>
      <c r="E209" s="205"/>
      <c r="F209" s="205"/>
      <c r="G209" s="33"/>
      <c r="H209" s="33"/>
      <c r="I209" s="33"/>
      <c r="J209" s="33"/>
      <c r="K209" s="2"/>
      <c r="L209" s="3"/>
      <c r="M209" s="3"/>
      <c r="N209" s="3"/>
      <c r="O209" s="3"/>
      <c r="P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row>
    <row r="210" spans="1:236" s="6" customFormat="1" ht="13.5">
      <c r="A210" s="4"/>
      <c r="B210" s="4"/>
      <c r="C210" s="75" t="s">
        <v>8</v>
      </c>
      <c r="D210" s="101">
        <f>KOPTĀME!B28</f>
        <v>0</v>
      </c>
      <c r="E210" s="101"/>
      <c r="F210" s="72"/>
      <c r="G210" s="33"/>
      <c r="H210" s="33"/>
      <c r="K210" s="3"/>
      <c r="L210" s="3"/>
      <c r="M210" s="3"/>
      <c r="N210" s="3"/>
      <c r="O210" s="3"/>
      <c r="P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row>
  </sheetData>
  <sheetProtection algorithmName="SHA-512" hashValue="7aKf6/bS7mTA/E9qsSOSY54EFcgaRvh/+qRs76H5V+zWwgJXm8cEcrlOSW0KHrEBc3ZJcT8EUU20EFNP2ZUvRw==" saltValue="kdXpAbNqDoocmJtg6ok//A==" spinCount="100000" sheet="1" formatCells="0" formatColumns="0" formatRows="0" insertColumns="0" insertRows="0" insertHyperlinks="0" deleteColumns="0" deleteRows="0" selectLockedCells="1" sort="0" autoFilter="0" pivotTables="0"/>
  <autoFilter ref="A15:IB197" xr:uid="{00000000-0009-0000-0000-00000B000000}"/>
  <mergeCells count="22">
    <mergeCell ref="D209:F209"/>
    <mergeCell ref="T14:T15"/>
    <mergeCell ref="U14:U15"/>
    <mergeCell ref="V14:V15"/>
    <mergeCell ref="W14:W15"/>
    <mergeCell ref="D202:P202"/>
    <mergeCell ref="D203:P203"/>
    <mergeCell ref="D205:F205"/>
    <mergeCell ref="D207:P207"/>
    <mergeCell ref="D208:P208"/>
    <mergeCell ref="X14:X15"/>
    <mergeCell ref="A197:K197"/>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3" fitToHeight="7" orientation="landscape" r:id="rId1"/>
  <headerFooter>
    <oddFooter>&amp;C&amp;"time,Italic"&amp;10&amp;P /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pageSetUpPr fitToPage="1"/>
  </sheetPr>
  <dimension ref="A1:IB96"/>
  <sheetViews>
    <sheetView view="pageBreakPreview" topLeftCell="A31" zoomScaleNormal="100" zoomScaleSheetLayoutView="100" workbookViewId="0">
      <selection activeCell="F41" sqref="F41"/>
    </sheetView>
  </sheetViews>
  <sheetFormatPr defaultRowHeight="12.75"/>
  <cols>
    <col min="1" max="1" width="6.28515625" style="4" customWidth="1"/>
    <col min="2" max="2" width="3.8554687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11</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937</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938</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P83</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78"/>
      <c r="B16" s="178"/>
      <c r="C16" s="174" t="s">
        <v>939</v>
      </c>
      <c r="D16" s="162"/>
      <c r="E16" s="176"/>
      <c r="F16" s="163"/>
      <c r="G16" s="163"/>
      <c r="H16" s="163"/>
      <c r="I16" s="163"/>
      <c r="J16" s="163"/>
      <c r="K16" s="163"/>
      <c r="L16" s="163"/>
      <c r="M16" s="163"/>
      <c r="N16" s="163"/>
      <c r="O16" s="163"/>
      <c r="P16" s="163"/>
      <c r="T16" s="145"/>
      <c r="U16" s="145"/>
      <c r="V16" s="157" t="str">
        <f t="shared" ref="V16:X32" si="0">C16</f>
        <v>Darbu izmaksas</v>
      </c>
      <c r="W16" s="145"/>
      <c r="X16" s="165"/>
    </row>
    <row r="17" spans="1:24" ht="25.5">
      <c r="A17" s="164" t="s">
        <v>999</v>
      </c>
      <c r="B17" s="165"/>
      <c r="C17" s="153" t="s">
        <v>940</v>
      </c>
      <c r="D17" s="111" t="s">
        <v>56</v>
      </c>
      <c r="E17" s="158">
        <v>790</v>
      </c>
      <c r="F17" s="23"/>
      <c r="G17" s="23"/>
      <c r="H17" s="23">
        <f t="shared" ref="H17:H59" si="1">ROUND(F17*G17,2)</f>
        <v>0</v>
      </c>
      <c r="I17" s="23"/>
      <c r="J17" s="23"/>
      <c r="K17" s="24">
        <f t="shared" ref="K17:K59" si="2">H17+I17+J17</f>
        <v>0</v>
      </c>
      <c r="L17" s="24">
        <f t="shared" ref="L17:L59" si="3">ROUND(E17*F17,2)</f>
        <v>0</v>
      </c>
      <c r="M17" s="24">
        <f t="shared" ref="M17:M59" si="4">ROUND(E17*H17,2)</f>
        <v>0</v>
      </c>
      <c r="N17" s="24">
        <f t="shared" ref="N17:N59" si="5">ROUND(E17*I17,2)</f>
        <v>0</v>
      </c>
      <c r="O17" s="24">
        <f t="shared" ref="O17:O59" si="6">ROUND(E17*J17,2)</f>
        <v>0</v>
      </c>
      <c r="P17" s="24">
        <f t="shared" ref="P17:P59" si="7">M17+N17+O17</f>
        <v>0</v>
      </c>
      <c r="T17" s="145" t="str">
        <f t="shared" ref="T17:T59" si="8">A17</f>
        <v>1</v>
      </c>
      <c r="U17" s="145"/>
      <c r="V17" s="157" t="str">
        <f t="shared" si="0"/>
        <v>Tranšejas rakšana un aizbēršana kabeļu (caurules) guldīšanai 1m dziļumā</v>
      </c>
      <c r="W17" s="145" t="str">
        <f t="shared" si="0"/>
        <v>m</v>
      </c>
      <c r="X17" s="165">
        <f t="shared" si="0"/>
        <v>790</v>
      </c>
    </row>
    <row r="18" spans="1:24" ht="38.25">
      <c r="A18" s="164" t="s">
        <v>1000</v>
      </c>
      <c r="B18" s="165"/>
      <c r="C18" s="152" t="s">
        <v>941</v>
      </c>
      <c r="D18" s="111" t="s">
        <v>56</v>
      </c>
      <c r="E18" s="158">
        <v>1080</v>
      </c>
      <c r="F18" s="23"/>
      <c r="G18" s="23"/>
      <c r="H18" s="23">
        <f t="shared" si="1"/>
        <v>0</v>
      </c>
      <c r="I18" s="23"/>
      <c r="J18" s="23"/>
      <c r="K18" s="24">
        <f t="shared" si="2"/>
        <v>0</v>
      </c>
      <c r="L18" s="24">
        <f t="shared" si="3"/>
        <v>0</v>
      </c>
      <c r="M18" s="24">
        <f t="shared" si="4"/>
        <v>0</v>
      </c>
      <c r="N18" s="24">
        <f t="shared" si="5"/>
        <v>0</v>
      </c>
      <c r="O18" s="24">
        <f t="shared" si="6"/>
        <v>0</v>
      </c>
      <c r="P18" s="24">
        <f t="shared" si="7"/>
        <v>0</v>
      </c>
      <c r="T18" s="145" t="str">
        <f t="shared" si="8"/>
        <v>2</v>
      </c>
      <c r="U18" s="145"/>
      <c r="V18" s="157" t="str">
        <f t="shared" si="0"/>
        <v>Kabeļu aizsargcaurules d=līdz 110 mm ieguldīšana gatavā tranšejā, kabeļa ievēršana caurulē</v>
      </c>
      <c r="W18" s="145" t="str">
        <f t="shared" si="0"/>
        <v>m</v>
      </c>
      <c r="X18" s="165">
        <f t="shared" si="0"/>
        <v>1080</v>
      </c>
    </row>
    <row r="19" spans="1:24">
      <c r="A19" s="164" t="s">
        <v>1001</v>
      </c>
      <c r="B19" s="165"/>
      <c r="C19" s="152" t="s">
        <v>942</v>
      </c>
      <c r="D19" s="111" t="s">
        <v>56</v>
      </c>
      <c r="E19" s="158">
        <v>1080</v>
      </c>
      <c r="F19" s="23"/>
      <c r="G19" s="23"/>
      <c r="H19" s="23">
        <f t="shared" si="1"/>
        <v>0</v>
      </c>
      <c r="I19" s="23"/>
      <c r="J19" s="23"/>
      <c r="K19" s="24">
        <f t="shared" si="2"/>
        <v>0</v>
      </c>
      <c r="L19" s="24">
        <f t="shared" si="3"/>
        <v>0</v>
      </c>
      <c r="M19" s="24">
        <f t="shared" si="4"/>
        <v>0</v>
      </c>
      <c r="N19" s="24">
        <f t="shared" si="5"/>
        <v>0</v>
      </c>
      <c r="O19" s="24">
        <f t="shared" si="6"/>
        <v>0</v>
      </c>
      <c r="P19" s="24">
        <f t="shared" si="7"/>
        <v>0</v>
      </c>
      <c r="T19" s="145" t="str">
        <f t="shared" si="8"/>
        <v>3</v>
      </c>
      <c r="U19" s="145"/>
      <c r="V19" s="157" t="str">
        <f t="shared" si="0"/>
        <v>Kabeļa signāllentas ieklāšana</v>
      </c>
      <c r="W19" s="145" t="str">
        <f t="shared" si="0"/>
        <v>m</v>
      </c>
      <c r="X19" s="165">
        <f t="shared" si="0"/>
        <v>1080</v>
      </c>
    </row>
    <row r="20" spans="1:24" ht="25.5">
      <c r="A20" s="164" t="s">
        <v>1002</v>
      </c>
      <c r="B20" s="165"/>
      <c r="C20" s="152" t="s">
        <v>943</v>
      </c>
      <c r="D20" s="111" t="s">
        <v>56</v>
      </c>
      <c r="E20" s="158">
        <v>40</v>
      </c>
      <c r="F20" s="23"/>
      <c r="G20" s="23"/>
      <c r="H20" s="23">
        <f t="shared" si="1"/>
        <v>0</v>
      </c>
      <c r="I20" s="23"/>
      <c r="J20" s="23"/>
      <c r="K20" s="24">
        <f t="shared" si="2"/>
        <v>0</v>
      </c>
      <c r="L20" s="24">
        <f t="shared" si="3"/>
        <v>0</v>
      </c>
      <c r="M20" s="24">
        <f t="shared" si="4"/>
        <v>0</v>
      </c>
      <c r="N20" s="24">
        <f t="shared" si="5"/>
        <v>0</v>
      </c>
      <c r="O20" s="24">
        <f t="shared" si="6"/>
        <v>0</v>
      </c>
      <c r="P20" s="24">
        <f t="shared" si="7"/>
        <v>0</v>
      </c>
      <c r="T20" s="145" t="str">
        <f t="shared" si="8"/>
        <v>4</v>
      </c>
      <c r="U20" s="145"/>
      <c r="V20" s="157" t="str">
        <f t="shared" si="0"/>
        <v>Tranšejas rakšana un aizbēršana zemējuma kontūra guldīšanai 0,5m dziļumā</v>
      </c>
      <c r="W20" s="145" t="str">
        <f t="shared" si="0"/>
        <v>m</v>
      </c>
      <c r="X20" s="165">
        <f t="shared" si="0"/>
        <v>40</v>
      </c>
    </row>
    <row r="21" spans="1:24" ht="25.5">
      <c r="A21" s="185" t="s">
        <v>1211</v>
      </c>
      <c r="B21" s="186"/>
      <c r="C21" s="187" t="s">
        <v>1212</v>
      </c>
      <c r="D21" s="188" t="s">
        <v>56</v>
      </c>
      <c r="E21" s="189">
        <v>40</v>
      </c>
      <c r="F21" s="23"/>
      <c r="G21" s="23"/>
      <c r="H21" s="23">
        <f t="shared" ref="H21" si="9">ROUND(F21*G21,2)</f>
        <v>0</v>
      </c>
      <c r="I21" s="23"/>
      <c r="J21" s="23"/>
      <c r="K21" s="24">
        <f t="shared" ref="K21" si="10">H21+I21+J21</f>
        <v>0</v>
      </c>
      <c r="L21" s="24">
        <f t="shared" ref="L21" si="11">ROUND(E21*F21,2)</f>
        <v>0</v>
      </c>
      <c r="M21" s="24">
        <f t="shared" ref="M21" si="12">ROUND(E21*H21,2)</f>
        <v>0</v>
      </c>
      <c r="N21" s="24">
        <f t="shared" ref="N21" si="13">ROUND(E21*I21,2)</f>
        <v>0</v>
      </c>
      <c r="O21" s="24">
        <f t="shared" ref="O21" si="14">ROUND(E21*J21,2)</f>
        <v>0</v>
      </c>
      <c r="P21" s="24">
        <f t="shared" ref="P21" si="15">M21+N21+O21</f>
        <v>0</v>
      </c>
      <c r="T21" s="145" t="str">
        <f t="shared" ref="T21" si="16">A21</f>
        <v>4a</v>
      </c>
      <c r="U21" s="145"/>
      <c r="V21" s="157" t="str">
        <f t="shared" ref="V21" si="17">C21</f>
        <v>Zemējuma lentas izbūve gatavā tranšejā 0,5m dziļumā</v>
      </c>
      <c r="W21" s="145" t="str">
        <f t="shared" ref="W21" si="18">D21</f>
        <v>m</v>
      </c>
      <c r="X21" s="165">
        <f t="shared" ref="X21" si="19">E21</f>
        <v>40</v>
      </c>
    </row>
    <row r="22" spans="1:24" ht="38.25">
      <c r="A22" s="164" t="s">
        <v>1003</v>
      </c>
      <c r="B22" s="165"/>
      <c r="C22" s="153" t="s">
        <v>944</v>
      </c>
      <c r="D22" s="111" t="s">
        <v>64</v>
      </c>
      <c r="E22" s="158">
        <v>18</v>
      </c>
      <c r="F22" s="23"/>
      <c r="G22" s="23"/>
      <c r="H22" s="23">
        <f t="shared" si="1"/>
        <v>0</v>
      </c>
      <c r="I22" s="23"/>
      <c r="J22" s="23"/>
      <c r="K22" s="24">
        <f t="shared" si="2"/>
        <v>0</v>
      </c>
      <c r="L22" s="24">
        <f t="shared" si="3"/>
        <v>0</v>
      </c>
      <c r="M22" s="24">
        <f t="shared" si="4"/>
        <v>0</v>
      </c>
      <c r="N22" s="24">
        <f t="shared" si="5"/>
        <v>0</v>
      </c>
      <c r="O22" s="24">
        <f t="shared" si="6"/>
        <v>0</v>
      </c>
      <c r="P22" s="24">
        <f t="shared" si="7"/>
        <v>0</v>
      </c>
      <c r="T22" s="145" t="str">
        <f t="shared" si="8"/>
        <v>5</v>
      </c>
      <c r="U22" s="145"/>
      <c r="V22" s="157" t="str">
        <f t="shared" si="0"/>
        <v>Balstu, balstu pamatu montāža, automātslēdžu, kabeļu, gaimekļu montāža balstos</v>
      </c>
      <c r="W22" s="145" t="str">
        <f t="shared" si="0"/>
        <v>kpl.</v>
      </c>
      <c r="X22" s="165">
        <f t="shared" si="0"/>
        <v>18</v>
      </c>
    </row>
    <row r="23" spans="1:24">
      <c r="A23" s="164" t="s">
        <v>1004</v>
      </c>
      <c r="B23" s="165"/>
      <c r="C23" s="152" t="s">
        <v>945</v>
      </c>
      <c r="D23" s="111" t="s">
        <v>61</v>
      </c>
      <c r="E23" s="158">
        <v>3</v>
      </c>
      <c r="F23" s="23"/>
      <c r="G23" s="23"/>
      <c r="H23" s="23">
        <f t="shared" si="1"/>
        <v>0</v>
      </c>
      <c r="I23" s="23"/>
      <c r="J23" s="23"/>
      <c r="K23" s="24">
        <f t="shared" si="2"/>
        <v>0</v>
      </c>
      <c r="L23" s="24">
        <f t="shared" si="3"/>
        <v>0</v>
      </c>
      <c r="M23" s="24">
        <f t="shared" si="4"/>
        <v>0</v>
      </c>
      <c r="N23" s="24">
        <f t="shared" si="5"/>
        <v>0</v>
      </c>
      <c r="O23" s="24">
        <f t="shared" si="6"/>
        <v>0</v>
      </c>
      <c r="P23" s="24">
        <f t="shared" si="7"/>
        <v>0</v>
      </c>
      <c r="T23" s="145" t="str">
        <f t="shared" si="8"/>
        <v>6</v>
      </c>
      <c r="U23" s="145"/>
      <c r="V23" s="157" t="str">
        <f t="shared" si="0"/>
        <v>Drošinātāju montāža esošajā AS-177 sadalnē</v>
      </c>
      <c r="W23" s="145" t="str">
        <f t="shared" si="0"/>
        <v>gb.</v>
      </c>
      <c r="X23" s="165">
        <f t="shared" si="0"/>
        <v>3</v>
      </c>
    </row>
    <row r="24" spans="1:24">
      <c r="A24" s="164" t="s">
        <v>1005</v>
      </c>
      <c r="B24" s="165"/>
      <c r="C24" s="153" t="s">
        <v>946</v>
      </c>
      <c r="D24" s="111" t="s">
        <v>61</v>
      </c>
      <c r="E24" s="158">
        <v>1</v>
      </c>
      <c r="F24" s="23"/>
      <c r="G24" s="23"/>
      <c r="H24" s="23">
        <f t="shared" si="1"/>
        <v>0</v>
      </c>
      <c r="I24" s="23"/>
      <c r="J24" s="23"/>
      <c r="K24" s="24">
        <f t="shared" si="2"/>
        <v>0</v>
      </c>
      <c r="L24" s="24">
        <f t="shared" si="3"/>
        <v>0</v>
      </c>
      <c r="M24" s="24">
        <f t="shared" si="4"/>
        <v>0</v>
      </c>
      <c r="N24" s="24">
        <f t="shared" si="5"/>
        <v>0</v>
      </c>
      <c r="O24" s="24">
        <f t="shared" si="6"/>
        <v>0</v>
      </c>
      <c r="P24" s="24">
        <f t="shared" si="7"/>
        <v>0</v>
      </c>
      <c r="T24" s="145" t="str">
        <f t="shared" si="8"/>
        <v>7</v>
      </c>
      <c r="U24" s="145"/>
      <c r="V24" s="157" t="str">
        <f t="shared" si="0"/>
        <v>Savienojuma uzmavas montāža LJS-4x004-016</v>
      </c>
      <c r="W24" s="145" t="str">
        <f t="shared" si="0"/>
        <v>gb.</v>
      </c>
      <c r="X24" s="165">
        <f t="shared" si="0"/>
        <v>1</v>
      </c>
    </row>
    <row r="25" spans="1:24">
      <c r="A25" s="164" t="s">
        <v>1006</v>
      </c>
      <c r="B25" s="165"/>
      <c r="C25" s="152" t="s">
        <v>947</v>
      </c>
      <c r="D25" s="111" t="s">
        <v>61</v>
      </c>
      <c r="E25" s="158">
        <v>1</v>
      </c>
      <c r="F25" s="23"/>
      <c r="G25" s="23"/>
      <c r="H25" s="23">
        <f t="shared" si="1"/>
        <v>0</v>
      </c>
      <c r="I25" s="23"/>
      <c r="J25" s="23"/>
      <c r="K25" s="24">
        <f t="shared" si="2"/>
        <v>0</v>
      </c>
      <c r="L25" s="24">
        <f t="shared" si="3"/>
        <v>0</v>
      </c>
      <c r="M25" s="24">
        <f t="shared" si="4"/>
        <v>0</v>
      </c>
      <c r="N25" s="24">
        <f t="shared" si="5"/>
        <v>0</v>
      </c>
      <c r="O25" s="24">
        <f t="shared" si="6"/>
        <v>0</v>
      </c>
      <c r="P25" s="24">
        <f t="shared" si="7"/>
        <v>0</v>
      </c>
      <c r="T25" s="145" t="str">
        <f t="shared" si="8"/>
        <v>8</v>
      </c>
      <c r="U25" s="145"/>
      <c r="V25" s="157" t="str">
        <f t="shared" si="0"/>
        <v>Savienojuma uzmavas montāža LJS-4x016-050</v>
      </c>
      <c r="W25" s="145" t="str">
        <f t="shared" si="0"/>
        <v>gb.</v>
      </c>
      <c r="X25" s="165">
        <f t="shared" si="0"/>
        <v>1</v>
      </c>
    </row>
    <row r="26" spans="1:24">
      <c r="A26" s="164" t="s">
        <v>1007</v>
      </c>
      <c r="B26" s="165"/>
      <c r="C26" s="152" t="s">
        <v>948</v>
      </c>
      <c r="D26" s="111" t="s">
        <v>61</v>
      </c>
      <c r="E26" s="158">
        <v>1</v>
      </c>
      <c r="F26" s="23"/>
      <c r="G26" s="23"/>
      <c r="H26" s="23">
        <f t="shared" si="1"/>
        <v>0</v>
      </c>
      <c r="I26" s="23"/>
      <c r="J26" s="23"/>
      <c r="K26" s="24">
        <f t="shared" si="2"/>
        <v>0</v>
      </c>
      <c r="L26" s="24">
        <f t="shared" si="3"/>
        <v>0</v>
      </c>
      <c r="M26" s="24">
        <f t="shared" si="4"/>
        <v>0</v>
      </c>
      <c r="N26" s="24">
        <f t="shared" si="5"/>
        <v>0</v>
      </c>
      <c r="O26" s="24">
        <f t="shared" si="6"/>
        <v>0</v>
      </c>
      <c r="P26" s="24">
        <f t="shared" si="7"/>
        <v>0</v>
      </c>
      <c r="T26" s="145" t="str">
        <f t="shared" si="8"/>
        <v>9</v>
      </c>
      <c r="U26" s="145"/>
      <c r="V26" s="157" t="str">
        <f t="shared" si="0"/>
        <v>Kabeļa hermētiskā uzgaļa montāža</v>
      </c>
      <c r="W26" s="145" t="str">
        <f t="shared" si="0"/>
        <v>gb.</v>
      </c>
      <c r="X26" s="165">
        <f t="shared" si="0"/>
        <v>1</v>
      </c>
    </row>
    <row r="27" spans="1:24">
      <c r="A27" s="164" t="s">
        <v>1008</v>
      </c>
      <c r="B27" s="165"/>
      <c r="C27" s="153" t="s">
        <v>949</v>
      </c>
      <c r="D27" s="111" t="s">
        <v>61</v>
      </c>
      <c r="E27" s="158">
        <v>5</v>
      </c>
      <c r="F27" s="23"/>
      <c r="G27" s="23"/>
      <c r="H27" s="23">
        <f t="shared" si="1"/>
        <v>0</v>
      </c>
      <c r="I27" s="23"/>
      <c r="J27" s="23"/>
      <c r="K27" s="24">
        <f t="shared" si="2"/>
        <v>0</v>
      </c>
      <c r="L27" s="24">
        <f t="shared" si="3"/>
        <v>0</v>
      </c>
      <c r="M27" s="24">
        <f t="shared" si="4"/>
        <v>0</v>
      </c>
      <c r="N27" s="24">
        <f t="shared" si="5"/>
        <v>0</v>
      </c>
      <c r="O27" s="24">
        <f t="shared" si="6"/>
        <v>0</v>
      </c>
      <c r="P27" s="24">
        <f t="shared" si="7"/>
        <v>0</v>
      </c>
      <c r="T27" s="145" t="str">
        <f t="shared" si="8"/>
        <v>10</v>
      </c>
      <c r="U27" s="145"/>
      <c r="V27" s="157" t="str">
        <f t="shared" si="0"/>
        <v>Rozešu stabiņa uzstādīšana, sazemēšana</v>
      </c>
      <c r="W27" s="145" t="str">
        <f t="shared" si="0"/>
        <v>gb.</v>
      </c>
      <c r="X27" s="165">
        <f t="shared" si="0"/>
        <v>5</v>
      </c>
    </row>
    <row r="28" spans="1:24" ht="25.5">
      <c r="A28" s="164" t="s">
        <v>1009</v>
      </c>
      <c r="B28" s="165"/>
      <c r="C28" s="153" t="s">
        <v>950</v>
      </c>
      <c r="D28" s="111" t="s">
        <v>55</v>
      </c>
      <c r="E28" s="158">
        <v>4.4000000000000004</v>
      </c>
      <c r="F28" s="23"/>
      <c r="G28" s="23"/>
      <c r="H28" s="23">
        <f t="shared" si="1"/>
        <v>0</v>
      </c>
      <c r="I28" s="23"/>
      <c r="J28" s="23"/>
      <c r="K28" s="24">
        <f t="shared" si="2"/>
        <v>0</v>
      </c>
      <c r="L28" s="24">
        <f t="shared" si="3"/>
        <v>0</v>
      </c>
      <c r="M28" s="24">
        <f t="shared" si="4"/>
        <v>0</v>
      </c>
      <c r="N28" s="24">
        <f t="shared" si="5"/>
        <v>0</v>
      </c>
      <c r="O28" s="24">
        <f t="shared" si="6"/>
        <v>0</v>
      </c>
      <c r="P28" s="24">
        <f t="shared" si="7"/>
        <v>0</v>
      </c>
      <c r="T28" s="145" t="str">
        <f t="shared" si="8"/>
        <v>11</v>
      </c>
      <c r="U28" s="145"/>
      <c r="V28" s="157" t="str">
        <f t="shared" si="0"/>
        <v>Teritorijas labiekārtošana, iekļaujot materiālu izmaksas (melnzemi, sēklas)</v>
      </c>
      <c r="W28" s="145" t="str">
        <f t="shared" si="0"/>
        <v>m2</v>
      </c>
      <c r="X28" s="165">
        <f t="shared" si="0"/>
        <v>4.4000000000000004</v>
      </c>
    </row>
    <row r="29" spans="1:24">
      <c r="A29" s="164" t="s">
        <v>1010</v>
      </c>
      <c r="B29" s="165"/>
      <c r="C29" s="152" t="s">
        <v>951</v>
      </c>
      <c r="D29" s="111" t="s">
        <v>55</v>
      </c>
      <c r="E29" s="158">
        <v>7.6</v>
      </c>
      <c r="F29" s="23"/>
      <c r="G29" s="23"/>
      <c r="H29" s="23">
        <f t="shared" si="1"/>
        <v>0</v>
      </c>
      <c r="I29" s="23"/>
      <c r="J29" s="23"/>
      <c r="K29" s="24">
        <f t="shared" si="2"/>
        <v>0</v>
      </c>
      <c r="L29" s="24">
        <f t="shared" si="3"/>
        <v>0</v>
      </c>
      <c r="M29" s="24">
        <f t="shared" si="4"/>
        <v>0</v>
      </c>
      <c r="N29" s="24">
        <f t="shared" si="5"/>
        <v>0</v>
      </c>
      <c r="O29" s="24">
        <f t="shared" si="6"/>
        <v>0</v>
      </c>
      <c r="P29" s="24">
        <f t="shared" si="7"/>
        <v>0</v>
      </c>
      <c r="T29" s="145" t="str">
        <f t="shared" si="8"/>
        <v>12</v>
      </c>
      <c r="U29" s="145"/>
      <c r="V29" s="157" t="str">
        <f t="shared" si="0"/>
        <v>Bruģa seguma demontāža (ietve)</v>
      </c>
      <c r="W29" s="145" t="str">
        <f t="shared" si="0"/>
        <v>m2</v>
      </c>
      <c r="X29" s="165">
        <f t="shared" si="0"/>
        <v>7.6</v>
      </c>
    </row>
    <row r="30" spans="1:24" ht="38.25">
      <c r="A30" s="164" t="s">
        <v>1011</v>
      </c>
      <c r="B30" s="165"/>
      <c r="C30" s="153" t="s">
        <v>952</v>
      </c>
      <c r="D30" s="111" t="s">
        <v>55</v>
      </c>
      <c r="E30" s="158">
        <v>7.6</v>
      </c>
      <c r="F30" s="23"/>
      <c r="G30" s="23"/>
      <c r="H30" s="23">
        <f t="shared" si="1"/>
        <v>0</v>
      </c>
      <c r="I30" s="23"/>
      <c r="J30" s="23"/>
      <c r="K30" s="24">
        <f t="shared" si="2"/>
        <v>0</v>
      </c>
      <c r="L30" s="24">
        <f t="shared" si="3"/>
        <v>0</v>
      </c>
      <c r="M30" s="24">
        <f t="shared" si="4"/>
        <v>0</v>
      </c>
      <c r="N30" s="24">
        <f t="shared" si="5"/>
        <v>0</v>
      </c>
      <c r="O30" s="24">
        <f t="shared" si="6"/>
        <v>0</v>
      </c>
      <c r="P30" s="24">
        <f t="shared" si="7"/>
        <v>0</v>
      </c>
      <c r="T30" s="145" t="str">
        <f t="shared" si="8"/>
        <v>13</v>
      </c>
      <c r="U30" s="145"/>
      <c r="V30" s="157" t="str">
        <f t="shared" si="0"/>
        <v>Bruģa seguma atjaunošana (ietve), izmantojot demontēto bruģi, iekļaujot materiālu izmaksas ietves un apmales atjaunošanai</v>
      </c>
      <c r="W30" s="145" t="str">
        <f t="shared" si="0"/>
        <v>m2</v>
      </c>
      <c r="X30" s="165">
        <f t="shared" si="0"/>
        <v>7.6</v>
      </c>
    </row>
    <row r="31" spans="1:24" ht="25.5">
      <c r="A31" s="164" t="s">
        <v>1012</v>
      </c>
      <c r="B31" s="165"/>
      <c r="C31" s="152" t="s">
        <v>953</v>
      </c>
      <c r="D31" s="111" t="s">
        <v>1203</v>
      </c>
      <c r="E31" s="158">
        <v>12</v>
      </c>
      <c r="F31" s="23"/>
      <c r="G31" s="23"/>
      <c r="H31" s="23">
        <f t="shared" si="1"/>
        <v>0</v>
      </c>
      <c r="I31" s="23"/>
      <c r="J31" s="23"/>
      <c r="K31" s="24">
        <f t="shared" si="2"/>
        <v>0</v>
      </c>
      <c r="L31" s="24">
        <f t="shared" si="3"/>
        <v>0</v>
      </c>
      <c r="M31" s="24">
        <f t="shared" si="4"/>
        <v>0</v>
      </c>
      <c r="N31" s="24">
        <f t="shared" si="5"/>
        <v>0</v>
      </c>
      <c r="O31" s="24">
        <f t="shared" si="6"/>
        <v>0</v>
      </c>
      <c r="P31" s="24">
        <f t="shared" si="7"/>
        <v>0</v>
      </c>
      <c r="T31" s="145" t="str">
        <f t="shared" si="8"/>
        <v>14</v>
      </c>
      <c r="U31" s="145"/>
      <c r="V31" s="157" t="str">
        <f t="shared" si="0"/>
        <v>Caurumu urbšana caur ēkas pamatiem, grīdu. D-50mm</v>
      </c>
      <c r="W31" s="145" t="str">
        <f t="shared" si="0"/>
        <v>gab.</v>
      </c>
      <c r="X31" s="165">
        <f t="shared" si="0"/>
        <v>12</v>
      </c>
    </row>
    <row r="32" spans="1:24" ht="25.5">
      <c r="A32" s="164" t="s">
        <v>1013</v>
      </c>
      <c r="B32" s="165"/>
      <c r="C32" s="152" t="s">
        <v>954</v>
      </c>
      <c r="D32" s="111" t="s">
        <v>1203</v>
      </c>
      <c r="E32" s="158">
        <v>12</v>
      </c>
      <c r="F32" s="23"/>
      <c r="G32" s="23"/>
      <c r="H32" s="23">
        <f t="shared" si="1"/>
        <v>0</v>
      </c>
      <c r="I32" s="23"/>
      <c r="J32" s="23"/>
      <c r="K32" s="24">
        <f t="shared" si="2"/>
        <v>0</v>
      </c>
      <c r="L32" s="24">
        <f t="shared" si="3"/>
        <v>0</v>
      </c>
      <c r="M32" s="24">
        <f t="shared" si="4"/>
        <v>0</v>
      </c>
      <c r="N32" s="24">
        <f t="shared" si="5"/>
        <v>0</v>
      </c>
      <c r="O32" s="24">
        <f t="shared" si="6"/>
        <v>0</v>
      </c>
      <c r="P32" s="24">
        <f t="shared" si="7"/>
        <v>0</v>
      </c>
      <c r="T32" s="145" t="str">
        <f t="shared" si="8"/>
        <v>15</v>
      </c>
      <c r="U32" s="145"/>
      <c r="V32" s="157" t="str">
        <f t="shared" si="0"/>
        <v>Urbuma vietu, cauruļu hermetizācija un noblīvēšana</v>
      </c>
      <c r="W32" s="145" t="str">
        <f t="shared" si="0"/>
        <v>gab.</v>
      </c>
      <c r="X32" s="165">
        <f t="shared" si="0"/>
        <v>12</v>
      </c>
    </row>
    <row r="33" spans="1:24" ht="51">
      <c r="A33" s="164" t="s">
        <v>1014</v>
      </c>
      <c r="B33" s="165"/>
      <c r="C33" s="152" t="s">
        <v>955</v>
      </c>
      <c r="D33" s="111" t="s">
        <v>56</v>
      </c>
      <c r="E33" s="158">
        <v>15</v>
      </c>
      <c r="F33" s="23"/>
      <c r="G33" s="23"/>
      <c r="H33" s="23">
        <f t="shared" si="1"/>
        <v>0</v>
      </c>
      <c r="I33" s="23"/>
      <c r="J33" s="23"/>
      <c r="K33" s="24">
        <f t="shared" si="2"/>
        <v>0</v>
      </c>
      <c r="L33" s="24">
        <f t="shared" si="3"/>
        <v>0</v>
      </c>
      <c r="M33" s="24">
        <f t="shared" si="4"/>
        <v>0</v>
      </c>
      <c r="N33" s="24">
        <f t="shared" si="5"/>
        <v>0</v>
      </c>
      <c r="O33" s="24">
        <f t="shared" si="6"/>
        <v>0</v>
      </c>
      <c r="P33" s="24">
        <f t="shared" si="7"/>
        <v>0</v>
      </c>
      <c r="T33" s="145" t="str">
        <f t="shared" si="8"/>
        <v>16</v>
      </c>
      <c r="U33" s="145"/>
      <c r="V33" s="157" t="str">
        <f t="shared" ref="V33:X68" si="20">C33</f>
        <v xml:space="preserve">Kabeļa, ievilkšana ēkā caur iepriekš izbūvētām caurulēm, guldīšana pa EL daļā uzstādāmu kabeļa plauktu (kabeļi 2x(AXPK-4x150) 3x(Cu-5x10)) </v>
      </c>
      <c r="W33" s="145" t="str">
        <f t="shared" si="20"/>
        <v>m</v>
      </c>
      <c r="X33" s="165">
        <f t="shared" si="20"/>
        <v>15</v>
      </c>
    </row>
    <row r="34" spans="1:24" ht="51">
      <c r="A34" s="164" t="s">
        <v>1015</v>
      </c>
      <c r="B34" s="165"/>
      <c r="C34" s="153" t="s">
        <v>956</v>
      </c>
      <c r="D34" s="111" t="s">
        <v>56</v>
      </c>
      <c r="E34" s="158">
        <v>32</v>
      </c>
      <c r="F34" s="23"/>
      <c r="G34" s="23"/>
      <c r="H34" s="23">
        <f t="shared" si="1"/>
        <v>0</v>
      </c>
      <c r="I34" s="23"/>
      <c r="J34" s="23"/>
      <c r="K34" s="24">
        <f t="shared" si="2"/>
        <v>0</v>
      </c>
      <c r="L34" s="24">
        <f t="shared" si="3"/>
        <v>0</v>
      </c>
      <c r="M34" s="24">
        <f t="shared" si="4"/>
        <v>0</v>
      </c>
      <c r="N34" s="24">
        <f t="shared" si="5"/>
        <v>0</v>
      </c>
      <c r="O34" s="24">
        <f t="shared" si="6"/>
        <v>0</v>
      </c>
      <c r="P34" s="24">
        <f t="shared" si="7"/>
        <v>0</v>
      </c>
      <c r="T34" s="145" t="str">
        <f t="shared" si="8"/>
        <v>17</v>
      </c>
      <c r="U34" s="145"/>
      <c r="V34" s="157" t="str">
        <f t="shared" si="20"/>
        <v>Kabeļu montāža pa ēkas griestiem / sienu PVC gludajās caurulēs, cauruļu montāža pie griestiem / sienas virsapmetuma izpildījumā (kabeļi 2x(Cu-3x2,5), 1x(Cu-3x4))</v>
      </c>
      <c r="W34" s="145" t="str">
        <f t="shared" si="20"/>
        <v>m</v>
      </c>
      <c r="X34" s="165">
        <f t="shared" si="20"/>
        <v>32</v>
      </c>
    </row>
    <row r="35" spans="1:24" ht="38.25">
      <c r="A35" s="164" t="s">
        <v>1016</v>
      </c>
      <c r="B35" s="165"/>
      <c r="C35" s="152" t="s">
        <v>957</v>
      </c>
      <c r="D35" s="111" t="s">
        <v>56</v>
      </c>
      <c r="E35" s="158">
        <v>6</v>
      </c>
      <c r="F35" s="23"/>
      <c r="G35" s="23"/>
      <c r="H35" s="23">
        <f t="shared" si="1"/>
        <v>0</v>
      </c>
      <c r="I35" s="23"/>
      <c r="J35" s="23"/>
      <c r="K35" s="24">
        <f t="shared" si="2"/>
        <v>0</v>
      </c>
      <c r="L35" s="24">
        <f t="shared" si="3"/>
        <v>0</v>
      </c>
      <c r="M35" s="24">
        <f t="shared" si="4"/>
        <v>0</v>
      </c>
      <c r="N35" s="24">
        <f t="shared" si="5"/>
        <v>0</v>
      </c>
      <c r="O35" s="24">
        <f t="shared" si="6"/>
        <v>0</v>
      </c>
      <c r="P35" s="24">
        <f t="shared" si="7"/>
        <v>0</v>
      </c>
      <c r="T35" s="145" t="str">
        <f t="shared" si="8"/>
        <v>18</v>
      </c>
      <c r="U35" s="145"/>
      <c r="V35" s="157" t="str">
        <f t="shared" si="20"/>
        <v>Kabeļu guldīšana pa EL daļā uzstādāmu kabeļa plauktu (kabeļi 2x(Cu-3x2,5), 1x(Cu-3x4))</v>
      </c>
      <c r="W35" s="145" t="str">
        <f t="shared" si="20"/>
        <v>m</v>
      </c>
      <c r="X35" s="165">
        <f t="shared" si="20"/>
        <v>6</v>
      </c>
    </row>
    <row r="36" spans="1:24">
      <c r="A36" s="164" t="s">
        <v>1017</v>
      </c>
      <c r="B36" s="165"/>
      <c r="C36" s="152" t="s">
        <v>958</v>
      </c>
      <c r="D36" s="111" t="s">
        <v>56</v>
      </c>
      <c r="E36" s="158">
        <v>810</v>
      </c>
      <c r="F36" s="23"/>
      <c r="G36" s="23"/>
      <c r="H36" s="23">
        <f t="shared" si="1"/>
        <v>0</v>
      </c>
      <c r="I36" s="23"/>
      <c r="J36" s="23"/>
      <c r="K36" s="24">
        <f t="shared" si="2"/>
        <v>0</v>
      </c>
      <c r="L36" s="24">
        <f t="shared" si="3"/>
        <v>0</v>
      </c>
      <c r="M36" s="24">
        <f t="shared" si="4"/>
        <v>0</v>
      </c>
      <c r="N36" s="24">
        <f t="shared" si="5"/>
        <v>0</v>
      </c>
      <c r="O36" s="24">
        <f t="shared" si="6"/>
        <v>0</v>
      </c>
      <c r="P36" s="24">
        <f t="shared" si="7"/>
        <v>0</v>
      </c>
      <c r="T36" s="145" t="str">
        <f t="shared" si="8"/>
        <v>19</v>
      </c>
      <c r="U36" s="145"/>
      <c r="V36" s="157" t="str">
        <f t="shared" si="20"/>
        <v>EPL vai sarkanās līnijas nospraušana</v>
      </c>
      <c r="W36" s="145" t="str">
        <f t="shared" si="20"/>
        <v>m</v>
      </c>
      <c r="X36" s="165">
        <f t="shared" si="20"/>
        <v>810</v>
      </c>
    </row>
    <row r="37" spans="1:24">
      <c r="A37" s="164" t="s">
        <v>1018</v>
      </c>
      <c r="B37" s="165"/>
      <c r="C37" s="153" t="s">
        <v>959</v>
      </c>
      <c r="D37" s="111" t="s">
        <v>56</v>
      </c>
      <c r="E37" s="158">
        <v>810</v>
      </c>
      <c r="F37" s="23"/>
      <c r="G37" s="23"/>
      <c r="H37" s="23">
        <f t="shared" si="1"/>
        <v>0</v>
      </c>
      <c r="I37" s="23"/>
      <c r="J37" s="23"/>
      <c r="K37" s="24">
        <f t="shared" si="2"/>
        <v>0</v>
      </c>
      <c r="L37" s="24">
        <f t="shared" si="3"/>
        <v>0</v>
      </c>
      <c r="M37" s="24">
        <f t="shared" si="4"/>
        <v>0</v>
      </c>
      <c r="N37" s="24">
        <f t="shared" si="5"/>
        <v>0</v>
      </c>
      <c r="O37" s="24">
        <f t="shared" si="6"/>
        <v>0</v>
      </c>
      <c r="P37" s="24">
        <f t="shared" si="7"/>
        <v>0</v>
      </c>
      <c r="T37" s="145" t="str">
        <f t="shared" si="8"/>
        <v>20</v>
      </c>
      <c r="U37" s="145"/>
      <c r="V37" s="157" t="str">
        <f t="shared" si="20"/>
        <v>EPL digitālā uzmērīšana</v>
      </c>
      <c r="W37" s="145" t="str">
        <f t="shared" si="20"/>
        <v>m</v>
      </c>
      <c r="X37" s="165">
        <f t="shared" si="20"/>
        <v>810</v>
      </c>
    </row>
    <row r="38" spans="1:24">
      <c r="A38" s="178"/>
      <c r="B38" s="179"/>
      <c r="C38" s="173" t="s">
        <v>960</v>
      </c>
      <c r="D38" s="162"/>
      <c r="E38" s="176"/>
      <c r="F38" s="163"/>
      <c r="G38" s="163"/>
      <c r="H38" s="163"/>
      <c r="I38" s="163"/>
      <c r="J38" s="163"/>
      <c r="K38" s="163"/>
      <c r="L38" s="163"/>
      <c r="M38" s="163"/>
      <c r="N38" s="163"/>
      <c r="O38" s="163"/>
      <c r="P38" s="163"/>
      <c r="T38" s="145"/>
      <c r="U38" s="145"/>
      <c r="V38" s="157" t="str">
        <f t="shared" si="20"/>
        <v>Materiālu izmaksas</v>
      </c>
      <c r="W38" s="145"/>
      <c r="X38" s="165"/>
    </row>
    <row r="39" spans="1:24" ht="38.25">
      <c r="A39" s="164">
        <v>21</v>
      </c>
      <c r="B39" s="165"/>
      <c r="C39" s="153" t="s">
        <v>961</v>
      </c>
      <c r="D39" s="111" t="s">
        <v>61</v>
      </c>
      <c r="E39" s="158">
        <v>82</v>
      </c>
      <c r="F39" s="23"/>
      <c r="G39" s="23"/>
      <c r="H39" s="23">
        <f t="shared" si="1"/>
        <v>0</v>
      </c>
      <c r="I39" s="23"/>
      <c r="J39" s="23"/>
      <c r="K39" s="24">
        <f t="shared" si="2"/>
        <v>0</v>
      </c>
      <c r="L39" s="24">
        <f t="shared" si="3"/>
        <v>0</v>
      </c>
      <c r="M39" s="24">
        <f t="shared" si="4"/>
        <v>0</v>
      </c>
      <c r="N39" s="24">
        <f t="shared" si="5"/>
        <v>0</v>
      </c>
      <c r="O39" s="24">
        <f t="shared" si="6"/>
        <v>0</v>
      </c>
      <c r="P39" s="24">
        <f t="shared" si="7"/>
        <v>0</v>
      </c>
      <c r="T39" s="145">
        <f t="shared" si="8"/>
        <v>21</v>
      </c>
      <c r="U39" s="145"/>
      <c r="V39" s="157" t="str">
        <f t="shared" si="20"/>
        <v>Gaismeklis iGuzzini illuminazione S.p.A - BX17+BZ80_LC43 iPro; 24W 3700lm - 3000K, komplektā ar stiprinājumiem pie staba</v>
      </c>
      <c r="W39" s="145" t="str">
        <f t="shared" si="20"/>
        <v>gb.</v>
      </c>
      <c r="X39" s="165">
        <f t="shared" si="20"/>
        <v>82</v>
      </c>
    </row>
    <row r="40" spans="1:24" ht="38.25">
      <c r="A40" s="164">
        <v>22</v>
      </c>
      <c r="B40" s="165"/>
      <c r="C40" s="152" t="s">
        <v>962</v>
      </c>
      <c r="D40" s="111" t="s">
        <v>61</v>
      </c>
      <c r="E40" s="158">
        <v>20</v>
      </c>
      <c r="F40" s="23"/>
      <c r="G40" s="23"/>
      <c r="H40" s="23">
        <f t="shared" si="1"/>
        <v>0</v>
      </c>
      <c r="I40" s="23"/>
      <c r="J40" s="23"/>
      <c r="K40" s="24">
        <f t="shared" si="2"/>
        <v>0</v>
      </c>
      <c r="L40" s="24">
        <f t="shared" si="3"/>
        <v>0</v>
      </c>
      <c r="M40" s="24">
        <f t="shared" si="4"/>
        <v>0</v>
      </c>
      <c r="N40" s="24">
        <f t="shared" si="5"/>
        <v>0</v>
      </c>
      <c r="O40" s="24">
        <f t="shared" si="6"/>
        <v>0</v>
      </c>
      <c r="P40" s="24">
        <f t="shared" si="7"/>
        <v>0</v>
      </c>
      <c r="T40" s="145">
        <f t="shared" si="8"/>
        <v>22</v>
      </c>
      <c r="U40" s="145"/>
      <c r="V40" s="157" t="str">
        <f t="shared" si="20"/>
        <v>Gaismeklis iGuzzini illuminazione S.p.A - BX19+BZ80_LC43 iPro; 24W 3700lm - 3000K, komplektā ar stiprinājumiem pie staba</v>
      </c>
      <c r="W40" s="145" t="str">
        <f t="shared" si="20"/>
        <v>gb.</v>
      </c>
      <c r="X40" s="165">
        <f t="shared" si="20"/>
        <v>20</v>
      </c>
    </row>
    <row r="41" spans="1:24" ht="38.25">
      <c r="A41" s="164">
        <v>23</v>
      </c>
      <c r="B41" s="165"/>
      <c r="C41" s="152" t="s">
        <v>1219</v>
      </c>
      <c r="D41" s="111" t="s">
        <v>61</v>
      </c>
      <c r="E41" s="158">
        <v>18</v>
      </c>
      <c r="F41" s="23"/>
      <c r="G41" s="23"/>
      <c r="H41" s="23">
        <f t="shared" si="1"/>
        <v>0</v>
      </c>
      <c r="I41" s="23"/>
      <c r="J41" s="23"/>
      <c r="K41" s="24">
        <f t="shared" si="2"/>
        <v>0</v>
      </c>
      <c r="L41" s="24">
        <f t="shared" si="3"/>
        <v>0</v>
      </c>
      <c r="M41" s="24">
        <f t="shared" si="4"/>
        <v>0</v>
      </c>
      <c r="N41" s="24">
        <f t="shared" si="5"/>
        <v>0</v>
      </c>
      <c r="O41" s="24">
        <f t="shared" si="6"/>
        <v>0</v>
      </c>
      <c r="P41" s="24">
        <f t="shared" si="7"/>
        <v>0</v>
      </c>
      <c r="T41" s="145">
        <f t="shared" si="8"/>
        <v>23</v>
      </c>
      <c r="U41" s="145"/>
      <c r="V41" s="157" t="str">
        <f t="shared" si="20"/>
        <v>iGuzzini apgaismes stabs D102mm, 6,5m (6m virs zemes) cinkots, konisks CP6500-60, krāsa Grey, (saskaņā ar rasējuma lapu TS-L-03)</v>
      </c>
      <c r="W41" s="145" t="str">
        <f t="shared" si="20"/>
        <v>gb.</v>
      </c>
      <c r="X41" s="165">
        <f t="shared" si="20"/>
        <v>18</v>
      </c>
    </row>
    <row r="42" spans="1:24">
      <c r="A42" s="164">
        <v>24</v>
      </c>
      <c r="B42" s="165"/>
      <c r="C42" s="153" t="s">
        <v>963</v>
      </c>
      <c r="D42" s="111" t="s">
        <v>61</v>
      </c>
      <c r="E42" s="158">
        <v>18</v>
      </c>
      <c r="F42" s="23"/>
      <c r="G42" s="23"/>
      <c r="H42" s="23">
        <f t="shared" si="1"/>
        <v>0</v>
      </c>
      <c r="I42" s="23"/>
      <c r="J42" s="23"/>
      <c r="K42" s="24">
        <f t="shared" si="2"/>
        <v>0</v>
      </c>
      <c r="L42" s="24">
        <f t="shared" si="3"/>
        <v>0</v>
      </c>
      <c r="M42" s="24">
        <f t="shared" si="4"/>
        <v>0</v>
      </c>
      <c r="N42" s="24">
        <f t="shared" si="5"/>
        <v>0</v>
      </c>
      <c r="O42" s="24">
        <f t="shared" si="6"/>
        <v>0</v>
      </c>
      <c r="P42" s="24">
        <f t="shared" si="7"/>
        <v>0</v>
      </c>
      <c r="T42" s="145">
        <f t="shared" si="8"/>
        <v>24</v>
      </c>
      <c r="U42" s="145"/>
      <c r="V42" s="157" t="str">
        <f t="shared" si="20"/>
        <v>Pamats 6m, 8m augstiem stabiem 295kg P-1.3</v>
      </c>
      <c r="W42" s="145" t="str">
        <f t="shared" si="20"/>
        <v>gb.</v>
      </c>
      <c r="X42" s="165">
        <f t="shared" si="20"/>
        <v>18</v>
      </c>
    </row>
    <row r="43" spans="1:24">
      <c r="A43" s="164">
        <v>25</v>
      </c>
      <c r="B43" s="165"/>
      <c r="C43" s="153" t="s">
        <v>964</v>
      </c>
      <c r="D43" s="111" t="s">
        <v>61</v>
      </c>
      <c r="E43" s="158">
        <v>18</v>
      </c>
      <c r="F43" s="23"/>
      <c r="G43" s="23"/>
      <c r="H43" s="23">
        <f t="shared" si="1"/>
        <v>0</v>
      </c>
      <c r="I43" s="23"/>
      <c r="J43" s="23"/>
      <c r="K43" s="24">
        <f t="shared" si="2"/>
        <v>0</v>
      </c>
      <c r="L43" s="24">
        <f t="shared" si="3"/>
        <v>0</v>
      </c>
      <c r="M43" s="24">
        <f t="shared" si="4"/>
        <v>0</v>
      </c>
      <c r="N43" s="24">
        <f t="shared" si="5"/>
        <v>0</v>
      </c>
      <c r="O43" s="24">
        <f t="shared" si="6"/>
        <v>0</v>
      </c>
      <c r="P43" s="24">
        <f t="shared" si="7"/>
        <v>0</v>
      </c>
      <c r="T43" s="145">
        <f t="shared" si="8"/>
        <v>25</v>
      </c>
      <c r="U43" s="145"/>
      <c r="V43" s="157" t="str">
        <f t="shared" si="20"/>
        <v>Gumijas blīve 4-10m koniskam stabam GB-RG</v>
      </c>
      <c r="W43" s="145" t="str">
        <f t="shared" si="20"/>
        <v>gb.</v>
      </c>
      <c r="X43" s="165">
        <f t="shared" si="20"/>
        <v>18</v>
      </c>
    </row>
    <row r="44" spans="1:24" ht="25.5">
      <c r="A44" s="164">
        <v>26</v>
      </c>
      <c r="B44" s="165"/>
      <c r="C44" s="152" t="s">
        <v>965</v>
      </c>
      <c r="D44" s="111" t="s">
        <v>61</v>
      </c>
      <c r="E44" s="158">
        <v>3</v>
      </c>
      <c r="F44" s="23"/>
      <c r="G44" s="23"/>
      <c r="H44" s="23">
        <f t="shared" si="1"/>
        <v>0</v>
      </c>
      <c r="I44" s="23"/>
      <c r="J44" s="23"/>
      <c r="K44" s="24">
        <f t="shared" si="2"/>
        <v>0</v>
      </c>
      <c r="L44" s="24">
        <f t="shared" si="3"/>
        <v>0</v>
      </c>
      <c r="M44" s="24">
        <f t="shared" si="4"/>
        <v>0</v>
      </c>
      <c r="N44" s="24">
        <f t="shared" si="5"/>
        <v>0</v>
      </c>
      <c r="O44" s="24">
        <f t="shared" si="6"/>
        <v>0</v>
      </c>
      <c r="P44" s="24">
        <f t="shared" si="7"/>
        <v>0</v>
      </c>
      <c r="T44" s="145">
        <f t="shared" si="8"/>
        <v>26</v>
      </c>
      <c r="U44" s="145"/>
      <c r="V44" s="157" t="str">
        <f t="shared" si="20"/>
        <v>Zemsprieguma drošinātājs NH00. 16A. gG/120kA. 500V, montāžai AS-177 sadalnē</v>
      </c>
      <c r="W44" s="145" t="str">
        <f t="shared" si="20"/>
        <v>gb.</v>
      </c>
      <c r="X44" s="165">
        <f t="shared" si="20"/>
        <v>3</v>
      </c>
    </row>
    <row r="45" spans="1:24">
      <c r="A45" s="164">
        <v>27</v>
      </c>
      <c r="B45" s="165"/>
      <c r="C45" s="152" t="s">
        <v>966</v>
      </c>
      <c r="D45" s="111" t="s">
        <v>61</v>
      </c>
      <c r="E45" s="158">
        <v>18</v>
      </c>
      <c r="F45" s="23"/>
      <c r="G45" s="23"/>
      <c r="H45" s="23">
        <f t="shared" si="1"/>
        <v>0</v>
      </c>
      <c r="I45" s="23"/>
      <c r="J45" s="23"/>
      <c r="K45" s="24">
        <f t="shared" si="2"/>
        <v>0</v>
      </c>
      <c r="L45" s="24">
        <f t="shared" si="3"/>
        <v>0</v>
      </c>
      <c r="M45" s="24">
        <f t="shared" si="4"/>
        <v>0</v>
      </c>
      <c r="N45" s="24">
        <f t="shared" si="5"/>
        <v>0</v>
      </c>
      <c r="O45" s="24">
        <f t="shared" si="6"/>
        <v>0</v>
      </c>
      <c r="P45" s="24">
        <f t="shared" si="7"/>
        <v>0</v>
      </c>
      <c r="T45" s="145">
        <f t="shared" si="8"/>
        <v>27</v>
      </c>
      <c r="U45" s="145"/>
      <c r="V45" s="157" t="str">
        <f t="shared" si="20"/>
        <v>Automātslēdzis C4A, montāžai stabā</v>
      </c>
      <c r="W45" s="145" t="str">
        <f t="shared" si="20"/>
        <v>gb.</v>
      </c>
      <c r="X45" s="165">
        <f t="shared" si="20"/>
        <v>18</v>
      </c>
    </row>
    <row r="46" spans="1:24">
      <c r="A46" s="164">
        <v>28</v>
      </c>
      <c r="B46" s="165"/>
      <c r="C46" s="153" t="s">
        <v>967</v>
      </c>
      <c r="D46" s="111" t="s">
        <v>64</v>
      </c>
      <c r="E46" s="158">
        <v>18</v>
      </c>
      <c r="F46" s="23"/>
      <c r="G46" s="23"/>
      <c r="H46" s="23">
        <f t="shared" si="1"/>
        <v>0</v>
      </c>
      <c r="I46" s="23"/>
      <c r="J46" s="23"/>
      <c r="K46" s="24">
        <f t="shared" si="2"/>
        <v>0</v>
      </c>
      <c r="L46" s="24">
        <f t="shared" si="3"/>
        <v>0</v>
      </c>
      <c r="M46" s="24">
        <f t="shared" si="4"/>
        <v>0</v>
      </c>
      <c r="N46" s="24">
        <f t="shared" si="5"/>
        <v>0</v>
      </c>
      <c r="O46" s="24">
        <f t="shared" si="6"/>
        <v>0</v>
      </c>
      <c r="P46" s="24">
        <f t="shared" si="7"/>
        <v>0</v>
      </c>
      <c r="T46" s="145">
        <f t="shared" si="8"/>
        <v>28</v>
      </c>
      <c r="U46" s="145"/>
      <c r="V46" s="157" t="str">
        <f t="shared" si="20"/>
        <v>Savienojuma spailes stabā SV-15</v>
      </c>
      <c r="W46" s="145" t="str">
        <f t="shared" si="20"/>
        <v>kpl.</v>
      </c>
      <c r="X46" s="165">
        <f t="shared" si="20"/>
        <v>18</v>
      </c>
    </row>
    <row r="47" spans="1:24" ht="38.25">
      <c r="A47" s="164">
        <v>29</v>
      </c>
      <c r="B47" s="165"/>
      <c r="C47" s="152" t="s">
        <v>968</v>
      </c>
      <c r="D47" s="111" t="s">
        <v>61</v>
      </c>
      <c r="E47" s="158">
        <v>5</v>
      </c>
      <c r="F47" s="23"/>
      <c r="G47" s="23"/>
      <c r="H47" s="23">
        <f t="shared" si="1"/>
        <v>0</v>
      </c>
      <c r="I47" s="23"/>
      <c r="J47" s="23"/>
      <c r="K47" s="24">
        <f t="shared" si="2"/>
        <v>0</v>
      </c>
      <c r="L47" s="24">
        <f t="shared" si="3"/>
        <v>0</v>
      </c>
      <c r="M47" s="24">
        <f t="shared" si="4"/>
        <v>0</v>
      </c>
      <c r="N47" s="24">
        <f t="shared" si="5"/>
        <v>0</v>
      </c>
      <c r="O47" s="24">
        <f t="shared" si="6"/>
        <v>0</v>
      </c>
      <c r="P47" s="24">
        <f t="shared" si="7"/>
        <v>0</v>
      </c>
      <c r="T47" s="145">
        <f t="shared" si="8"/>
        <v>29</v>
      </c>
      <c r="U47" s="145"/>
      <c r="V47" s="157" t="str">
        <f t="shared" si="20"/>
        <v>Rozešu stabiņš, komplektēts ar 3 vienfāzu rozetēm (16A) un 1 trīsfāzu rozeti (32A) IP44, metāla korpuss, ar kopni zemējumam</v>
      </c>
      <c r="W47" s="145" t="str">
        <f t="shared" si="20"/>
        <v>gb.</v>
      </c>
      <c r="X47" s="165">
        <f t="shared" si="20"/>
        <v>5</v>
      </c>
    </row>
    <row r="48" spans="1:24" ht="63.75">
      <c r="A48" s="164">
        <v>30</v>
      </c>
      <c r="B48" s="165"/>
      <c r="C48" s="153" t="s">
        <v>969</v>
      </c>
      <c r="D48" s="111" t="s">
        <v>64</v>
      </c>
      <c r="E48" s="158">
        <v>5</v>
      </c>
      <c r="F48" s="23"/>
      <c r="G48" s="23"/>
      <c r="H48" s="23">
        <f t="shared" si="1"/>
        <v>0</v>
      </c>
      <c r="I48" s="23"/>
      <c r="J48" s="23"/>
      <c r="K48" s="24">
        <f t="shared" si="2"/>
        <v>0</v>
      </c>
      <c r="L48" s="24">
        <f t="shared" si="3"/>
        <v>0</v>
      </c>
      <c r="M48" s="24">
        <f t="shared" si="4"/>
        <v>0</v>
      </c>
      <c r="N48" s="24">
        <f t="shared" si="5"/>
        <v>0</v>
      </c>
      <c r="O48" s="24">
        <f t="shared" si="6"/>
        <v>0</v>
      </c>
      <c r="P48" s="24">
        <f t="shared" si="7"/>
        <v>0</v>
      </c>
      <c r="T48" s="145">
        <f t="shared" si="8"/>
        <v>30</v>
      </c>
      <c r="U48" s="145"/>
      <c r="V48" s="157" t="str">
        <f t="shared" si="20"/>
        <v>Rozešu stabiņa zemējums ( 3x (16x1500mm FT elektrods); cinkota apļdzelzs RD-8, l-1m; savienojuma spaile apaļdzelzs - elektrods; savienojuma spaile apaļdzelzs - zemējuma kopne), OBO</v>
      </c>
      <c r="W48" s="145" t="str">
        <f t="shared" si="20"/>
        <v>kpl.</v>
      </c>
      <c r="X48" s="165">
        <f t="shared" si="20"/>
        <v>5</v>
      </c>
    </row>
    <row r="49" spans="1:24">
      <c r="A49" s="164">
        <v>31</v>
      </c>
      <c r="B49" s="165"/>
      <c r="C49" s="152" t="s">
        <v>970</v>
      </c>
      <c r="D49" s="111" t="s">
        <v>61</v>
      </c>
      <c r="E49" s="158">
        <v>1</v>
      </c>
      <c r="F49" s="23"/>
      <c r="G49" s="23"/>
      <c r="H49" s="23">
        <f t="shared" si="1"/>
        <v>0</v>
      </c>
      <c r="I49" s="23"/>
      <c r="J49" s="23"/>
      <c r="K49" s="24">
        <f t="shared" si="2"/>
        <v>0</v>
      </c>
      <c r="L49" s="24">
        <f t="shared" si="3"/>
        <v>0</v>
      </c>
      <c r="M49" s="24">
        <f t="shared" si="4"/>
        <v>0</v>
      </c>
      <c r="N49" s="24">
        <f t="shared" si="5"/>
        <v>0</v>
      </c>
      <c r="O49" s="24">
        <f t="shared" si="6"/>
        <v>0</v>
      </c>
      <c r="P49" s="24">
        <f t="shared" si="7"/>
        <v>0</v>
      </c>
      <c r="T49" s="145">
        <f t="shared" si="8"/>
        <v>31</v>
      </c>
      <c r="U49" s="145"/>
      <c r="V49" s="157" t="str">
        <f t="shared" si="20"/>
        <v>Kabeļa gala apdare EPKT-0015</v>
      </c>
      <c r="W49" s="145" t="str">
        <f t="shared" si="20"/>
        <v>gb.</v>
      </c>
      <c r="X49" s="165">
        <f t="shared" si="20"/>
        <v>1</v>
      </c>
    </row>
    <row r="50" spans="1:24">
      <c r="A50" s="164">
        <v>32</v>
      </c>
      <c r="B50" s="165"/>
      <c r="C50" s="153" t="s">
        <v>971</v>
      </c>
      <c r="D50" s="111" t="s">
        <v>61</v>
      </c>
      <c r="E50" s="158">
        <v>2</v>
      </c>
      <c r="F50" s="23"/>
      <c r="G50" s="23"/>
      <c r="H50" s="23">
        <f t="shared" si="1"/>
        <v>0</v>
      </c>
      <c r="I50" s="23"/>
      <c r="J50" s="23"/>
      <c r="K50" s="24">
        <f t="shared" si="2"/>
        <v>0</v>
      </c>
      <c r="L50" s="24">
        <f t="shared" si="3"/>
        <v>0</v>
      </c>
      <c r="M50" s="24">
        <f t="shared" si="4"/>
        <v>0</v>
      </c>
      <c r="N50" s="24">
        <f t="shared" si="5"/>
        <v>0</v>
      </c>
      <c r="O50" s="24">
        <f t="shared" si="6"/>
        <v>0</v>
      </c>
      <c r="P50" s="24">
        <f t="shared" si="7"/>
        <v>0</v>
      </c>
      <c r="T50" s="145">
        <f t="shared" si="8"/>
        <v>32</v>
      </c>
      <c r="U50" s="145"/>
      <c r="V50" s="157" t="str">
        <f t="shared" si="20"/>
        <v>Kabeļa gala apdare EPKT-0063</v>
      </c>
      <c r="W50" s="145" t="str">
        <f t="shared" si="20"/>
        <v>gb.</v>
      </c>
      <c r="X50" s="165">
        <f t="shared" si="20"/>
        <v>2</v>
      </c>
    </row>
    <row r="51" spans="1:24">
      <c r="A51" s="164">
        <v>33</v>
      </c>
      <c r="B51" s="165"/>
      <c r="C51" s="152" t="s">
        <v>972</v>
      </c>
      <c r="D51" s="111" t="s">
        <v>56</v>
      </c>
      <c r="E51" s="158">
        <v>80</v>
      </c>
      <c r="F51" s="23"/>
      <c r="G51" s="23"/>
      <c r="H51" s="23">
        <f t="shared" si="1"/>
        <v>0</v>
      </c>
      <c r="I51" s="23"/>
      <c r="J51" s="23"/>
      <c r="K51" s="24">
        <f t="shared" si="2"/>
        <v>0</v>
      </c>
      <c r="L51" s="24">
        <f t="shared" si="3"/>
        <v>0</v>
      </c>
      <c r="M51" s="24">
        <f t="shared" si="4"/>
        <v>0</v>
      </c>
      <c r="N51" s="24">
        <f t="shared" si="5"/>
        <v>0</v>
      </c>
      <c r="O51" s="24">
        <f t="shared" si="6"/>
        <v>0</v>
      </c>
      <c r="P51" s="24">
        <f t="shared" si="7"/>
        <v>0</v>
      </c>
      <c r="T51" s="145">
        <f t="shared" si="8"/>
        <v>33</v>
      </c>
      <c r="U51" s="145"/>
      <c r="V51" s="157" t="str">
        <f t="shared" si="20"/>
        <v>Kabelis AXPK-4x150</v>
      </c>
      <c r="W51" s="145" t="str">
        <f t="shared" si="20"/>
        <v>m</v>
      </c>
      <c r="X51" s="165">
        <f t="shared" si="20"/>
        <v>80</v>
      </c>
    </row>
    <row r="52" spans="1:24">
      <c r="A52" s="164">
        <v>34</v>
      </c>
      <c r="B52" s="165"/>
      <c r="C52" s="152" t="s">
        <v>973</v>
      </c>
      <c r="D52" s="111" t="s">
        <v>56</v>
      </c>
      <c r="E52" s="158">
        <v>520</v>
      </c>
      <c r="F52" s="23"/>
      <c r="G52" s="23"/>
      <c r="H52" s="23">
        <f t="shared" si="1"/>
        <v>0</v>
      </c>
      <c r="I52" s="23"/>
      <c r="J52" s="23"/>
      <c r="K52" s="24">
        <f t="shared" si="2"/>
        <v>0</v>
      </c>
      <c r="L52" s="24">
        <f t="shared" si="3"/>
        <v>0</v>
      </c>
      <c r="M52" s="24">
        <f t="shared" si="4"/>
        <v>0</v>
      </c>
      <c r="N52" s="24">
        <f t="shared" si="5"/>
        <v>0</v>
      </c>
      <c r="O52" s="24">
        <f t="shared" si="6"/>
        <v>0</v>
      </c>
      <c r="P52" s="24">
        <f t="shared" si="7"/>
        <v>0</v>
      </c>
      <c r="T52" s="145">
        <f t="shared" si="8"/>
        <v>34</v>
      </c>
      <c r="U52" s="145"/>
      <c r="V52" s="157" t="str">
        <f t="shared" si="20"/>
        <v>Kabelis AXPK-4x16</v>
      </c>
      <c r="W52" s="145" t="str">
        <f t="shared" si="20"/>
        <v>m</v>
      </c>
      <c r="X52" s="165">
        <f t="shared" si="20"/>
        <v>520</v>
      </c>
    </row>
    <row r="53" spans="1:24">
      <c r="A53" s="164">
        <v>35</v>
      </c>
      <c r="B53" s="165"/>
      <c r="C53" s="152" t="s">
        <v>974</v>
      </c>
      <c r="D53" s="111" t="s">
        <v>56</v>
      </c>
      <c r="E53" s="158">
        <v>55</v>
      </c>
      <c r="F53" s="23"/>
      <c r="G53" s="23"/>
      <c r="H53" s="23">
        <f t="shared" si="1"/>
        <v>0</v>
      </c>
      <c r="I53" s="23"/>
      <c r="J53" s="23"/>
      <c r="K53" s="24">
        <f t="shared" si="2"/>
        <v>0</v>
      </c>
      <c r="L53" s="24">
        <f t="shared" si="3"/>
        <v>0</v>
      </c>
      <c r="M53" s="24">
        <f t="shared" si="4"/>
        <v>0</v>
      </c>
      <c r="N53" s="24">
        <f t="shared" si="5"/>
        <v>0</v>
      </c>
      <c r="O53" s="24">
        <f t="shared" si="6"/>
        <v>0</v>
      </c>
      <c r="P53" s="24">
        <f t="shared" si="7"/>
        <v>0</v>
      </c>
      <c r="T53" s="145">
        <f t="shared" si="8"/>
        <v>35</v>
      </c>
      <c r="U53" s="145"/>
      <c r="V53" s="157" t="str">
        <f t="shared" si="20"/>
        <v>Kabelis Cu-5x25, zemē guldāms NYY-J</v>
      </c>
      <c r="W53" s="145" t="str">
        <f t="shared" si="20"/>
        <v>m</v>
      </c>
      <c r="X53" s="165">
        <f t="shared" si="20"/>
        <v>55</v>
      </c>
    </row>
    <row r="54" spans="1:24">
      <c r="A54" s="164">
        <v>36</v>
      </c>
      <c r="B54" s="165"/>
      <c r="C54" s="153" t="s">
        <v>975</v>
      </c>
      <c r="D54" s="111" t="s">
        <v>56</v>
      </c>
      <c r="E54" s="158">
        <v>450</v>
      </c>
      <c r="F54" s="23"/>
      <c r="G54" s="23"/>
      <c r="H54" s="23">
        <f t="shared" si="1"/>
        <v>0</v>
      </c>
      <c r="I54" s="23"/>
      <c r="J54" s="23"/>
      <c r="K54" s="24">
        <f t="shared" si="2"/>
        <v>0</v>
      </c>
      <c r="L54" s="24">
        <f t="shared" si="3"/>
        <v>0</v>
      </c>
      <c r="M54" s="24">
        <f t="shared" si="4"/>
        <v>0</v>
      </c>
      <c r="N54" s="24">
        <f t="shared" si="5"/>
        <v>0</v>
      </c>
      <c r="O54" s="24">
        <f t="shared" si="6"/>
        <v>0</v>
      </c>
      <c r="P54" s="24">
        <f t="shared" si="7"/>
        <v>0</v>
      </c>
      <c r="T54" s="145">
        <f t="shared" si="8"/>
        <v>36</v>
      </c>
      <c r="U54" s="145"/>
      <c r="V54" s="157" t="str">
        <f t="shared" si="20"/>
        <v>Kabelis Cu-5x6, zemē guldāms NYY-J</v>
      </c>
      <c r="W54" s="145" t="str">
        <f t="shared" si="20"/>
        <v>m</v>
      </c>
      <c r="X54" s="165">
        <f t="shared" si="20"/>
        <v>450</v>
      </c>
    </row>
    <row r="55" spans="1:24">
      <c r="A55" s="164">
        <v>37</v>
      </c>
      <c r="B55" s="165"/>
      <c r="C55" s="153" t="s">
        <v>976</v>
      </c>
      <c r="D55" s="111" t="s">
        <v>56</v>
      </c>
      <c r="E55" s="158">
        <v>220</v>
      </c>
      <c r="F55" s="23"/>
      <c r="G55" s="23"/>
      <c r="H55" s="23">
        <f t="shared" si="1"/>
        <v>0</v>
      </c>
      <c r="I55" s="23"/>
      <c r="J55" s="23"/>
      <c r="K55" s="24">
        <f t="shared" si="2"/>
        <v>0</v>
      </c>
      <c r="L55" s="24">
        <f t="shared" si="3"/>
        <v>0</v>
      </c>
      <c r="M55" s="24">
        <f t="shared" si="4"/>
        <v>0</v>
      </c>
      <c r="N55" s="24">
        <f t="shared" si="5"/>
        <v>0</v>
      </c>
      <c r="O55" s="24">
        <f t="shared" si="6"/>
        <v>0</v>
      </c>
      <c r="P55" s="24">
        <f t="shared" si="7"/>
        <v>0</v>
      </c>
      <c r="T55" s="145">
        <f t="shared" si="8"/>
        <v>37</v>
      </c>
      <c r="U55" s="145"/>
      <c r="V55" s="157" t="str">
        <f t="shared" si="20"/>
        <v>Kabelis Cu-3x6, zemē guldāms NYY-J</v>
      </c>
      <c r="W55" s="145" t="str">
        <f t="shared" si="20"/>
        <v>m</v>
      </c>
      <c r="X55" s="165">
        <f t="shared" si="20"/>
        <v>220</v>
      </c>
    </row>
    <row r="56" spans="1:24" ht="25.5">
      <c r="A56" s="164">
        <v>38</v>
      </c>
      <c r="B56" s="165"/>
      <c r="C56" s="153" t="s">
        <v>977</v>
      </c>
      <c r="D56" s="111" t="s">
        <v>56</v>
      </c>
      <c r="E56" s="158">
        <v>110</v>
      </c>
      <c r="F56" s="23"/>
      <c r="G56" s="23"/>
      <c r="H56" s="23">
        <f t="shared" si="1"/>
        <v>0</v>
      </c>
      <c r="I56" s="23"/>
      <c r="J56" s="23"/>
      <c r="K56" s="24">
        <f t="shared" si="2"/>
        <v>0</v>
      </c>
      <c r="L56" s="24">
        <f t="shared" si="3"/>
        <v>0</v>
      </c>
      <c r="M56" s="24">
        <f t="shared" si="4"/>
        <v>0</v>
      </c>
      <c r="N56" s="24">
        <f t="shared" si="5"/>
        <v>0</v>
      </c>
      <c r="O56" s="24">
        <f t="shared" si="6"/>
        <v>0</v>
      </c>
      <c r="P56" s="24">
        <f t="shared" si="7"/>
        <v>0</v>
      </c>
      <c r="T56" s="145">
        <f t="shared" si="8"/>
        <v>38</v>
      </c>
      <c r="U56" s="145"/>
      <c r="V56" s="157" t="str">
        <f t="shared" si="20"/>
        <v>Kabelis Cu-3x1,5 montāžai apgaismes stabā NYY-J</v>
      </c>
      <c r="W56" s="145" t="str">
        <f t="shared" si="20"/>
        <v>m</v>
      </c>
      <c r="X56" s="165">
        <f t="shared" si="20"/>
        <v>110</v>
      </c>
    </row>
    <row r="57" spans="1:24">
      <c r="A57" s="164">
        <v>39</v>
      </c>
      <c r="B57" s="165"/>
      <c r="C57" s="152" t="s">
        <v>978</v>
      </c>
      <c r="D57" s="111" t="s">
        <v>56</v>
      </c>
      <c r="E57" s="158">
        <v>120</v>
      </c>
      <c r="F57" s="23"/>
      <c r="G57" s="23"/>
      <c r="H57" s="23">
        <f t="shared" si="1"/>
        <v>0</v>
      </c>
      <c r="I57" s="23"/>
      <c r="J57" s="23"/>
      <c r="K57" s="24">
        <f t="shared" si="2"/>
        <v>0</v>
      </c>
      <c r="L57" s="24">
        <f t="shared" si="3"/>
        <v>0</v>
      </c>
      <c r="M57" s="24">
        <f t="shared" si="4"/>
        <v>0</v>
      </c>
      <c r="N57" s="24">
        <f t="shared" si="5"/>
        <v>0</v>
      </c>
      <c r="O57" s="24">
        <f t="shared" si="6"/>
        <v>0</v>
      </c>
      <c r="P57" s="24">
        <f t="shared" si="7"/>
        <v>0</v>
      </c>
      <c r="T57" s="145">
        <f t="shared" si="8"/>
        <v>39</v>
      </c>
      <c r="U57" s="145"/>
      <c r="V57" s="157" t="str">
        <f t="shared" si="20"/>
        <v>Kabelis Cu-3x2,5, zemē guldāms NYY-J</v>
      </c>
      <c r="W57" s="145" t="str">
        <f t="shared" si="20"/>
        <v>m</v>
      </c>
      <c r="X57" s="165">
        <f t="shared" si="20"/>
        <v>120</v>
      </c>
    </row>
    <row r="58" spans="1:24">
      <c r="A58" s="164">
        <v>40</v>
      </c>
      <c r="B58" s="165"/>
      <c r="C58" s="153" t="s">
        <v>979</v>
      </c>
      <c r="D58" s="111" t="s">
        <v>56</v>
      </c>
      <c r="E58" s="158">
        <v>600</v>
      </c>
      <c r="F58" s="23"/>
      <c r="G58" s="23"/>
      <c r="H58" s="23">
        <f t="shared" si="1"/>
        <v>0</v>
      </c>
      <c r="I58" s="23"/>
      <c r="J58" s="23"/>
      <c r="K58" s="24">
        <f t="shared" si="2"/>
        <v>0</v>
      </c>
      <c r="L58" s="24">
        <f t="shared" si="3"/>
        <v>0</v>
      </c>
      <c r="M58" s="24">
        <f t="shared" si="4"/>
        <v>0</v>
      </c>
      <c r="N58" s="24">
        <f t="shared" si="5"/>
        <v>0</v>
      </c>
      <c r="O58" s="24">
        <f t="shared" si="6"/>
        <v>0</v>
      </c>
      <c r="P58" s="24">
        <f t="shared" si="7"/>
        <v>0</v>
      </c>
      <c r="T58" s="145">
        <f t="shared" si="8"/>
        <v>40</v>
      </c>
      <c r="U58" s="145"/>
      <c r="V58" s="157" t="str">
        <f t="shared" si="20"/>
        <v>Aizsargcaurule PE, D-90, 750N, Evocab hard</v>
      </c>
      <c r="W58" s="145" t="str">
        <f t="shared" si="20"/>
        <v>m</v>
      </c>
      <c r="X58" s="165">
        <f t="shared" si="20"/>
        <v>600</v>
      </c>
    </row>
    <row r="59" spans="1:24" ht="25.5">
      <c r="A59" s="164">
        <v>41</v>
      </c>
      <c r="B59" s="165"/>
      <c r="C59" s="152" t="s">
        <v>980</v>
      </c>
      <c r="D59" s="111" t="s">
        <v>56</v>
      </c>
      <c r="E59" s="158">
        <v>90</v>
      </c>
      <c r="F59" s="23"/>
      <c r="G59" s="23"/>
      <c r="H59" s="23">
        <f t="shared" si="1"/>
        <v>0</v>
      </c>
      <c r="I59" s="23"/>
      <c r="J59" s="23"/>
      <c r="K59" s="24">
        <f t="shared" si="2"/>
        <v>0</v>
      </c>
      <c r="L59" s="24">
        <f t="shared" si="3"/>
        <v>0</v>
      </c>
      <c r="M59" s="24">
        <f t="shared" si="4"/>
        <v>0</v>
      </c>
      <c r="N59" s="24">
        <f t="shared" si="5"/>
        <v>0</v>
      </c>
      <c r="O59" s="24">
        <f t="shared" si="6"/>
        <v>0</v>
      </c>
      <c r="P59" s="24">
        <f t="shared" si="7"/>
        <v>0</v>
      </c>
      <c r="T59" s="145">
        <f t="shared" si="8"/>
        <v>41</v>
      </c>
      <c r="U59" s="145"/>
      <c r="V59" s="157" t="str">
        <f t="shared" si="20"/>
        <v>Aizsargcaurule PE, D-50, 450N, montāžai caur staba pamatiem, Evocab flex</v>
      </c>
      <c r="W59" s="145" t="str">
        <f t="shared" si="20"/>
        <v>m</v>
      </c>
      <c r="X59" s="165">
        <f t="shared" si="20"/>
        <v>90</v>
      </c>
    </row>
    <row r="60" spans="1:24">
      <c r="A60" s="164">
        <v>42</v>
      </c>
      <c r="B60" s="165"/>
      <c r="C60" s="153" t="s">
        <v>981</v>
      </c>
      <c r="D60" s="111" t="s">
        <v>56</v>
      </c>
      <c r="E60" s="158">
        <v>210</v>
      </c>
      <c r="F60" s="23"/>
      <c r="G60" s="23"/>
      <c r="H60" s="23">
        <f t="shared" ref="H60:H82" si="21">ROUND(F60*G60,2)</f>
        <v>0</v>
      </c>
      <c r="I60" s="23"/>
      <c r="J60" s="23"/>
      <c r="K60" s="24">
        <f t="shared" ref="K60:K82" si="22">H60+I60+J60</f>
        <v>0</v>
      </c>
      <c r="L60" s="24">
        <f t="shared" ref="L60:L82" si="23">ROUND(E60*F60,2)</f>
        <v>0</v>
      </c>
      <c r="M60" s="24">
        <f t="shared" ref="M60:M82" si="24">ROUND(E60*H60,2)</f>
        <v>0</v>
      </c>
      <c r="N60" s="24">
        <f t="shared" ref="N60:N82" si="25">ROUND(E60*I60,2)</f>
        <v>0</v>
      </c>
      <c r="O60" s="24">
        <f t="shared" ref="O60:O82" si="26">ROUND(E60*J60,2)</f>
        <v>0</v>
      </c>
      <c r="P60" s="24">
        <f t="shared" ref="P60:P82" si="27">M60+N60+O60</f>
        <v>0</v>
      </c>
      <c r="T60" s="145">
        <f t="shared" ref="T60:T82" si="28">A60</f>
        <v>42</v>
      </c>
      <c r="U60" s="145"/>
      <c r="V60" s="157" t="str">
        <f t="shared" si="20"/>
        <v>Aizsargcaurule PE, D-50, 750N, Evocab hard</v>
      </c>
      <c r="W60" s="145" t="str">
        <f t="shared" si="20"/>
        <v>m</v>
      </c>
      <c r="X60" s="165">
        <f t="shared" si="20"/>
        <v>210</v>
      </c>
    </row>
    <row r="61" spans="1:24" ht="25.5">
      <c r="A61" s="164">
        <v>43</v>
      </c>
      <c r="B61" s="165"/>
      <c r="C61" s="152" t="s">
        <v>982</v>
      </c>
      <c r="D61" s="111" t="s">
        <v>56</v>
      </c>
      <c r="E61" s="158">
        <v>45</v>
      </c>
      <c r="F61" s="23"/>
      <c r="G61" s="23"/>
      <c r="H61" s="23">
        <f t="shared" si="21"/>
        <v>0</v>
      </c>
      <c r="I61" s="23"/>
      <c r="J61" s="23"/>
      <c r="K61" s="24">
        <f t="shared" si="22"/>
        <v>0</v>
      </c>
      <c r="L61" s="24">
        <f t="shared" si="23"/>
        <v>0</v>
      </c>
      <c r="M61" s="24">
        <f t="shared" si="24"/>
        <v>0</v>
      </c>
      <c r="N61" s="24">
        <f t="shared" si="25"/>
        <v>0</v>
      </c>
      <c r="O61" s="24">
        <f t="shared" si="26"/>
        <v>0</v>
      </c>
      <c r="P61" s="24">
        <f t="shared" si="27"/>
        <v>0</v>
      </c>
      <c r="T61" s="145">
        <f t="shared" si="28"/>
        <v>43</v>
      </c>
      <c r="U61" s="145"/>
      <c r="V61" s="157" t="str">
        <f t="shared" si="20"/>
        <v>Aizsargcaurule PE, D-40, 750N, datu kabelim, Evoduct groove</v>
      </c>
      <c r="W61" s="145" t="str">
        <f t="shared" si="20"/>
        <v>m</v>
      </c>
      <c r="X61" s="165">
        <f t="shared" si="20"/>
        <v>45</v>
      </c>
    </row>
    <row r="62" spans="1:24">
      <c r="A62" s="164">
        <v>44</v>
      </c>
      <c r="B62" s="165"/>
      <c r="C62" s="152" t="s">
        <v>983</v>
      </c>
      <c r="D62" s="111" t="s">
        <v>56</v>
      </c>
      <c r="E62" s="158">
        <v>110</v>
      </c>
      <c r="F62" s="23"/>
      <c r="G62" s="23"/>
      <c r="H62" s="23">
        <f t="shared" si="21"/>
        <v>0</v>
      </c>
      <c r="I62" s="23"/>
      <c r="J62" s="23"/>
      <c r="K62" s="24">
        <f t="shared" si="22"/>
        <v>0</v>
      </c>
      <c r="L62" s="24">
        <f t="shared" si="23"/>
        <v>0</v>
      </c>
      <c r="M62" s="24">
        <f t="shared" si="24"/>
        <v>0</v>
      </c>
      <c r="N62" s="24">
        <f t="shared" si="25"/>
        <v>0</v>
      </c>
      <c r="O62" s="24">
        <f t="shared" si="26"/>
        <v>0</v>
      </c>
      <c r="P62" s="24">
        <f t="shared" si="27"/>
        <v>0</v>
      </c>
      <c r="T62" s="145">
        <f t="shared" si="28"/>
        <v>44</v>
      </c>
      <c r="U62" s="145"/>
      <c r="V62" s="157" t="str">
        <f t="shared" si="20"/>
        <v>Aizsargcaurule PE, D-20</v>
      </c>
      <c r="W62" s="145" t="str">
        <f t="shared" si="20"/>
        <v>m</v>
      </c>
      <c r="X62" s="165">
        <f t="shared" si="20"/>
        <v>110</v>
      </c>
    </row>
    <row r="63" spans="1:24">
      <c r="A63" s="164">
        <v>45</v>
      </c>
      <c r="B63" s="165"/>
      <c r="C63" s="153" t="s">
        <v>984</v>
      </c>
      <c r="D63" s="111" t="s">
        <v>56</v>
      </c>
      <c r="E63" s="158">
        <v>810</v>
      </c>
      <c r="F63" s="23"/>
      <c r="G63" s="23"/>
      <c r="H63" s="23">
        <f t="shared" si="21"/>
        <v>0</v>
      </c>
      <c r="I63" s="23"/>
      <c r="J63" s="23"/>
      <c r="K63" s="24">
        <f t="shared" si="22"/>
        <v>0</v>
      </c>
      <c r="L63" s="24">
        <f t="shared" si="23"/>
        <v>0</v>
      </c>
      <c r="M63" s="24">
        <f t="shared" si="24"/>
        <v>0</v>
      </c>
      <c r="N63" s="24">
        <f t="shared" si="25"/>
        <v>0</v>
      </c>
      <c r="O63" s="24">
        <f t="shared" si="26"/>
        <v>0</v>
      </c>
      <c r="P63" s="24">
        <f t="shared" si="27"/>
        <v>0</v>
      </c>
      <c r="T63" s="145">
        <f t="shared" si="28"/>
        <v>45</v>
      </c>
      <c r="U63" s="145"/>
      <c r="V63" s="157" t="str">
        <f t="shared" si="20"/>
        <v>Kabeļa signāllenta "Uzmanību kabelis!"</v>
      </c>
      <c r="W63" s="145" t="str">
        <f t="shared" si="20"/>
        <v>m</v>
      </c>
      <c r="X63" s="165">
        <f t="shared" si="20"/>
        <v>810</v>
      </c>
    </row>
    <row r="64" spans="1:24">
      <c r="A64" s="164">
        <v>46</v>
      </c>
      <c r="B64" s="165"/>
      <c r="C64" s="153" t="s">
        <v>985</v>
      </c>
      <c r="D64" s="111" t="s">
        <v>61</v>
      </c>
      <c r="E64" s="158">
        <v>1</v>
      </c>
      <c r="F64" s="23"/>
      <c r="G64" s="23"/>
      <c r="H64" s="23">
        <f t="shared" si="21"/>
        <v>0</v>
      </c>
      <c r="I64" s="23"/>
      <c r="J64" s="23"/>
      <c r="K64" s="24">
        <f t="shared" si="22"/>
        <v>0</v>
      </c>
      <c r="L64" s="24">
        <f t="shared" si="23"/>
        <v>0</v>
      </c>
      <c r="M64" s="24">
        <f t="shared" si="24"/>
        <v>0</v>
      </c>
      <c r="N64" s="24">
        <f t="shared" si="25"/>
        <v>0</v>
      </c>
      <c r="O64" s="24">
        <f t="shared" si="26"/>
        <v>0</v>
      </c>
      <c r="P64" s="24">
        <f t="shared" si="27"/>
        <v>0</v>
      </c>
      <c r="T64" s="145">
        <f t="shared" si="28"/>
        <v>46</v>
      </c>
      <c r="U64" s="145"/>
      <c r="V64" s="157" t="str">
        <f t="shared" si="20"/>
        <v>Savienojuma uzmava LJSM-4x004-016</v>
      </c>
      <c r="W64" s="145" t="str">
        <f t="shared" si="20"/>
        <v>gb.</v>
      </c>
      <c r="X64" s="165">
        <f t="shared" si="20"/>
        <v>1</v>
      </c>
    </row>
    <row r="65" spans="1:24">
      <c r="A65" s="164">
        <v>47</v>
      </c>
      <c r="B65" s="165"/>
      <c r="C65" s="152" t="s">
        <v>986</v>
      </c>
      <c r="D65" s="111" t="s">
        <v>61</v>
      </c>
      <c r="E65" s="158">
        <v>1</v>
      </c>
      <c r="F65" s="23"/>
      <c r="G65" s="23"/>
      <c r="H65" s="23">
        <f t="shared" si="21"/>
        <v>0</v>
      </c>
      <c r="I65" s="23"/>
      <c r="J65" s="23"/>
      <c r="K65" s="24">
        <f t="shared" si="22"/>
        <v>0</v>
      </c>
      <c r="L65" s="24">
        <f t="shared" si="23"/>
        <v>0</v>
      </c>
      <c r="M65" s="24">
        <f t="shared" si="24"/>
        <v>0</v>
      </c>
      <c r="N65" s="24">
        <f t="shared" si="25"/>
        <v>0</v>
      </c>
      <c r="O65" s="24">
        <f t="shared" si="26"/>
        <v>0</v>
      </c>
      <c r="P65" s="24">
        <f t="shared" si="27"/>
        <v>0</v>
      </c>
      <c r="T65" s="145">
        <f t="shared" si="28"/>
        <v>47</v>
      </c>
      <c r="U65" s="145"/>
      <c r="V65" s="157" t="str">
        <f t="shared" si="20"/>
        <v>Savienojuma uzmava LJSM-4x016-050</v>
      </c>
      <c r="W65" s="145" t="str">
        <f t="shared" si="20"/>
        <v>gb.</v>
      </c>
      <c r="X65" s="165">
        <f t="shared" si="20"/>
        <v>1</v>
      </c>
    </row>
    <row r="66" spans="1:24" ht="25.5">
      <c r="A66" s="164">
        <v>48</v>
      </c>
      <c r="B66" s="165"/>
      <c r="C66" s="153" t="s">
        <v>987</v>
      </c>
      <c r="D66" s="111" t="s">
        <v>61</v>
      </c>
      <c r="E66" s="158">
        <v>1</v>
      </c>
      <c r="F66" s="23"/>
      <c r="G66" s="23"/>
      <c r="H66" s="23">
        <f t="shared" si="21"/>
        <v>0</v>
      </c>
      <c r="I66" s="23"/>
      <c r="J66" s="23"/>
      <c r="K66" s="24">
        <f t="shared" si="22"/>
        <v>0</v>
      </c>
      <c r="L66" s="24">
        <f t="shared" si="23"/>
        <v>0</v>
      </c>
      <c r="M66" s="24">
        <f t="shared" si="24"/>
        <v>0</v>
      </c>
      <c r="N66" s="24">
        <f t="shared" si="25"/>
        <v>0</v>
      </c>
      <c r="O66" s="24">
        <f t="shared" si="26"/>
        <v>0</v>
      </c>
      <c r="P66" s="24">
        <f t="shared" si="27"/>
        <v>0</v>
      </c>
      <c r="T66" s="145">
        <f t="shared" si="28"/>
        <v>48</v>
      </c>
      <c r="U66" s="145"/>
      <c r="V66" s="157" t="str">
        <f t="shared" si="20"/>
        <v>Kabeļa hermētiskais uzgalis kabelim CYKY-J-3x4</v>
      </c>
      <c r="W66" s="145" t="str">
        <f t="shared" si="20"/>
        <v>gb.</v>
      </c>
      <c r="X66" s="165">
        <f t="shared" si="20"/>
        <v>1</v>
      </c>
    </row>
    <row r="67" spans="1:24">
      <c r="A67" s="164">
        <v>49</v>
      </c>
      <c r="B67" s="165"/>
      <c r="C67" s="152" t="s">
        <v>988</v>
      </c>
      <c r="D67" s="111" t="s">
        <v>61</v>
      </c>
      <c r="E67" s="158">
        <v>1</v>
      </c>
      <c r="F67" s="23"/>
      <c r="G67" s="23"/>
      <c r="H67" s="23">
        <f t="shared" si="21"/>
        <v>0</v>
      </c>
      <c r="I67" s="23"/>
      <c r="J67" s="23"/>
      <c r="K67" s="24">
        <f t="shared" si="22"/>
        <v>0</v>
      </c>
      <c r="L67" s="24">
        <f t="shared" si="23"/>
        <v>0</v>
      </c>
      <c r="M67" s="24">
        <f t="shared" si="24"/>
        <v>0</v>
      </c>
      <c r="N67" s="24">
        <f t="shared" si="25"/>
        <v>0</v>
      </c>
      <c r="O67" s="24">
        <f t="shared" si="26"/>
        <v>0</v>
      </c>
      <c r="P67" s="24">
        <f t="shared" si="27"/>
        <v>0</v>
      </c>
      <c r="T67" s="145">
        <f t="shared" si="28"/>
        <v>49</v>
      </c>
      <c r="U67" s="145"/>
      <c r="V67" s="157" t="str">
        <f t="shared" si="20"/>
        <v>Potenciālu izlīdzinošā kopne 250x40x5mm.</v>
      </c>
      <c r="W67" s="145" t="str">
        <f t="shared" si="20"/>
        <v>gb.</v>
      </c>
      <c r="X67" s="165">
        <f t="shared" si="20"/>
        <v>1</v>
      </c>
    </row>
    <row r="68" spans="1:24" ht="38.25">
      <c r="A68" s="164">
        <v>50</v>
      </c>
      <c r="B68" s="165"/>
      <c r="C68" s="152" t="s">
        <v>989</v>
      </c>
      <c r="D68" s="111" t="s">
        <v>990</v>
      </c>
      <c r="E68" s="158">
        <v>1</v>
      </c>
      <c r="F68" s="23"/>
      <c r="G68" s="23"/>
      <c r="H68" s="23">
        <f t="shared" si="21"/>
        <v>0</v>
      </c>
      <c r="I68" s="23"/>
      <c r="J68" s="23"/>
      <c r="K68" s="24">
        <f t="shared" si="22"/>
        <v>0</v>
      </c>
      <c r="L68" s="24">
        <f t="shared" si="23"/>
        <v>0</v>
      </c>
      <c r="M68" s="24">
        <f t="shared" si="24"/>
        <v>0</v>
      </c>
      <c r="N68" s="24">
        <f t="shared" si="25"/>
        <v>0</v>
      </c>
      <c r="O68" s="24">
        <f t="shared" si="26"/>
        <v>0</v>
      </c>
      <c r="P68" s="24">
        <f t="shared" si="27"/>
        <v>0</v>
      </c>
      <c r="T68" s="145">
        <f t="shared" si="28"/>
        <v>50</v>
      </c>
      <c r="U68" s="145"/>
      <c r="V68" s="157" t="str">
        <f t="shared" si="20"/>
        <v>Piespied spailes un zemējuma vadu gala apdares, savienošanai ar dažādām metāla konstrkcijām, un pievienošanai pie PE kopnēm</v>
      </c>
      <c r="W68" s="145" t="str">
        <f t="shared" si="20"/>
        <v>obj.</v>
      </c>
      <c r="X68" s="165">
        <f t="shared" si="20"/>
        <v>1</v>
      </c>
    </row>
    <row r="69" spans="1:24" ht="25.5">
      <c r="A69" s="164">
        <v>51</v>
      </c>
      <c r="B69" s="165"/>
      <c r="C69" s="152" t="s">
        <v>991</v>
      </c>
      <c r="D69" s="111" t="s">
        <v>61</v>
      </c>
      <c r="E69" s="158">
        <v>5</v>
      </c>
      <c r="F69" s="23"/>
      <c r="G69" s="23"/>
      <c r="H69" s="23">
        <f t="shared" si="21"/>
        <v>0</v>
      </c>
      <c r="I69" s="23"/>
      <c r="J69" s="23"/>
      <c r="K69" s="24">
        <f t="shared" si="22"/>
        <v>0</v>
      </c>
      <c r="L69" s="24">
        <f t="shared" si="23"/>
        <v>0</v>
      </c>
      <c r="M69" s="24">
        <f t="shared" si="24"/>
        <v>0</v>
      </c>
      <c r="N69" s="24">
        <f t="shared" si="25"/>
        <v>0</v>
      </c>
      <c r="O69" s="24">
        <f t="shared" si="26"/>
        <v>0</v>
      </c>
      <c r="P69" s="24">
        <f t="shared" si="27"/>
        <v>0</v>
      </c>
      <c r="T69" s="145">
        <f t="shared" si="28"/>
        <v>51</v>
      </c>
      <c r="U69" s="145"/>
      <c r="V69" s="157" t="str">
        <f t="shared" ref="V69:V82" si="29">C69</f>
        <v>Mastika kabeļu ievadu hermetizēšanai FST-250 (SLO)</v>
      </c>
      <c r="W69" s="145" t="str">
        <f t="shared" ref="W69:W82" si="30">D69</f>
        <v>gb.</v>
      </c>
      <c r="X69" s="165">
        <f t="shared" ref="X69:X82" si="31">E69</f>
        <v>5</v>
      </c>
    </row>
    <row r="70" spans="1:24">
      <c r="A70" s="164">
        <v>52</v>
      </c>
      <c r="B70" s="165"/>
      <c r="C70" s="153" t="s">
        <v>992</v>
      </c>
      <c r="D70" s="111" t="s">
        <v>61</v>
      </c>
      <c r="E70" s="158">
        <v>5</v>
      </c>
      <c r="F70" s="23"/>
      <c r="G70" s="23"/>
      <c r="H70" s="23">
        <f t="shared" si="21"/>
        <v>0</v>
      </c>
      <c r="I70" s="23"/>
      <c r="J70" s="23"/>
      <c r="K70" s="24">
        <f t="shared" si="22"/>
        <v>0</v>
      </c>
      <c r="L70" s="24">
        <f t="shared" si="23"/>
        <v>0</v>
      </c>
      <c r="M70" s="24">
        <f t="shared" si="24"/>
        <v>0</v>
      </c>
      <c r="N70" s="24">
        <f t="shared" si="25"/>
        <v>0</v>
      </c>
      <c r="O70" s="24">
        <f t="shared" si="26"/>
        <v>0</v>
      </c>
      <c r="P70" s="24">
        <f t="shared" si="27"/>
        <v>0</v>
      </c>
      <c r="T70" s="145">
        <f t="shared" si="28"/>
        <v>52</v>
      </c>
      <c r="U70" s="145"/>
      <c r="V70" s="157" t="str">
        <f t="shared" si="29"/>
        <v>Cietā blīvmastika LG-500 (SLO)</v>
      </c>
      <c r="W70" s="145" t="str">
        <f t="shared" si="30"/>
        <v>gb.</v>
      </c>
      <c r="X70" s="165">
        <f t="shared" si="31"/>
        <v>5</v>
      </c>
    </row>
    <row r="71" spans="1:24" ht="25.5">
      <c r="A71" s="164">
        <v>53</v>
      </c>
      <c r="B71" s="165"/>
      <c r="C71" s="152" t="s">
        <v>993</v>
      </c>
      <c r="D71" s="111" t="s">
        <v>56</v>
      </c>
      <c r="E71" s="158">
        <v>64</v>
      </c>
      <c r="F71" s="23"/>
      <c r="G71" s="23"/>
      <c r="H71" s="23">
        <f t="shared" si="21"/>
        <v>0</v>
      </c>
      <c r="I71" s="23"/>
      <c r="J71" s="23"/>
      <c r="K71" s="24">
        <f t="shared" si="22"/>
        <v>0</v>
      </c>
      <c r="L71" s="24">
        <f t="shared" si="23"/>
        <v>0</v>
      </c>
      <c r="M71" s="24">
        <f t="shared" si="24"/>
        <v>0</v>
      </c>
      <c r="N71" s="24">
        <f t="shared" si="25"/>
        <v>0</v>
      </c>
      <c r="O71" s="24">
        <f t="shared" si="26"/>
        <v>0</v>
      </c>
      <c r="P71" s="24">
        <f t="shared" si="27"/>
        <v>0</v>
      </c>
      <c r="T71" s="145">
        <f t="shared" si="28"/>
        <v>53</v>
      </c>
      <c r="U71" s="145"/>
      <c r="V71" s="157" t="str">
        <f t="shared" si="29"/>
        <v>Gludā iekštelpu PVC caurule D25, Evopipes, komplektā ar caurules stiprinājumiem</v>
      </c>
      <c r="W71" s="145" t="str">
        <f t="shared" si="30"/>
        <v>m</v>
      </c>
      <c r="X71" s="165">
        <f t="shared" si="31"/>
        <v>64</v>
      </c>
    </row>
    <row r="72" spans="1:24" ht="25.5">
      <c r="A72" s="164">
        <v>54</v>
      </c>
      <c r="B72" s="165"/>
      <c r="C72" s="152" t="s">
        <v>994</v>
      </c>
      <c r="D72" s="111" t="s">
        <v>56</v>
      </c>
      <c r="E72" s="158">
        <v>6</v>
      </c>
      <c r="F72" s="23"/>
      <c r="G72" s="23"/>
      <c r="H72" s="23">
        <f t="shared" ref="H72" si="32">ROUND(F72*G72,2)</f>
        <v>0</v>
      </c>
      <c r="I72" s="23"/>
      <c r="J72" s="23"/>
      <c r="K72" s="24">
        <f t="shared" ref="K72" si="33">H72+I72+J72</f>
        <v>0</v>
      </c>
      <c r="L72" s="24">
        <f t="shared" ref="L72" si="34">ROUND(E72*F72,2)</f>
        <v>0</v>
      </c>
      <c r="M72" s="24">
        <f t="shared" ref="M72" si="35">ROUND(E72*H72,2)</f>
        <v>0</v>
      </c>
      <c r="N72" s="24">
        <f t="shared" ref="N72" si="36">ROUND(E72*I72,2)</f>
        <v>0</v>
      </c>
      <c r="O72" s="24">
        <f t="shared" ref="O72" si="37">ROUND(E72*J72,2)</f>
        <v>0</v>
      </c>
      <c r="P72" s="24">
        <f t="shared" ref="P72" si="38">M72+N72+O72</f>
        <v>0</v>
      </c>
      <c r="T72" s="145">
        <f t="shared" ref="T72" si="39">A72</f>
        <v>54</v>
      </c>
      <c r="U72" s="145"/>
      <c r="V72" s="157" t="str">
        <f t="shared" ref="V72" si="40">C72</f>
        <v>Gludā iekštelpu PVC caurule D16, Evopipes, komplektā ar caurules stiprinājumiem</v>
      </c>
      <c r="W72" s="145" t="str">
        <f t="shared" ref="W72" si="41">D72</f>
        <v>m</v>
      </c>
      <c r="X72" s="165">
        <f t="shared" ref="X72" si="42">E72</f>
        <v>6</v>
      </c>
    </row>
    <row r="73" spans="1:24">
      <c r="A73" s="164">
        <v>55</v>
      </c>
      <c r="B73" s="165"/>
      <c r="C73" s="153" t="s">
        <v>1210</v>
      </c>
      <c r="D73" s="111" t="s">
        <v>56</v>
      </c>
      <c r="E73" s="158">
        <v>270</v>
      </c>
      <c r="F73" s="23"/>
      <c r="G73" s="23"/>
      <c r="H73" s="23">
        <f t="shared" ref="H73:H75" si="43">ROUND(F73*G73,2)</f>
        <v>0</v>
      </c>
      <c r="I73" s="23"/>
      <c r="J73" s="23"/>
      <c r="K73" s="24">
        <f t="shared" ref="K73:K75" si="44">H73+I73+J73</f>
        <v>0</v>
      </c>
      <c r="L73" s="24">
        <f t="shared" ref="L73:L75" si="45">ROUND(E73*F73,2)</f>
        <v>0</v>
      </c>
      <c r="M73" s="24">
        <f t="shared" ref="M73:M75" si="46">ROUND(E73*H73,2)</f>
        <v>0</v>
      </c>
      <c r="N73" s="24">
        <f t="shared" ref="N73:N75" si="47">ROUND(E73*I73,2)</f>
        <v>0</v>
      </c>
      <c r="O73" s="24">
        <f t="shared" ref="O73:O75" si="48">ROUND(E73*J73,2)</f>
        <v>0</v>
      </c>
      <c r="P73" s="24">
        <f t="shared" ref="P73:P75" si="49">M73+N73+O73</f>
        <v>0</v>
      </c>
      <c r="T73" s="145">
        <f t="shared" ref="T73:T75" si="50">A73</f>
        <v>55</v>
      </c>
      <c r="U73" s="145"/>
      <c r="V73" s="157" t="str">
        <f t="shared" ref="V73:V75" si="51">C73</f>
        <v>Aizsargcaurule (750N), d110</v>
      </c>
      <c r="W73" s="145" t="str">
        <f t="shared" ref="W73:W75" si="52">D73</f>
        <v>m</v>
      </c>
      <c r="X73" s="165">
        <f t="shared" ref="X73:X75" si="53">E73</f>
        <v>270</v>
      </c>
    </row>
    <row r="74" spans="1:24" ht="25.5">
      <c r="A74" s="185" t="s">
        <v>1214</v>
      </c>
      <c r="B74" s="186"/>
      <c r="C74" s="187" t="s">
        <v>1213</v>
      </c>
      <c r="D74" s="188" t="s">
        <v>56</v>
      </c>
      <c r="E74" s="189">
        <v>40</v>
      </c>
      <c r="F74" s="23"/>
      <c r="G74" s="23"/>
      <c r="H74" s="23">
        <f t="shared" si="43"/>
        <v>0</v>
      </c>
      <c r="I74" s="23"/>
      <c r="J74" s="23"/>
      <c r="K74" s="24">
        <f t="shared" si="44"/>
        <v>0</v>
      </c>
      <c r="L74" s="24">
        <f t="shared" si="45"/>
        <v>0</v>
      </c>
      <c r="M74" s="24">
        <f t="shared" si="46"/>
        <v>0</v>
      </c>
      <c r="N74" s="24">
        <f t="shared" si="47"/>
        <v>0</v>
      </c>
      <c r="O74" s="24">
        <f t="shared" si="48"/>
        <v>0</v>
      </c>
      <c r="P74" s="24">
        <f t="shared" si="49"/>
        <v>0</v>
      </c>
      <c r="T74" s="145" t="str">
        <f t="shared" si="50"/>
        <v>55a</v>
      </c>
      <c r="U74" s="145"/>
      <c r="V74" s="157" t="str">
        <f t="shared" si="51"/>
        <v>Cinkota tērauda plakandzelzs, lenta  30x3,5mm, 5052 DIN OBO</v>
      </c>
      <c r="W74" s="145" t="str">
        <f t="shared" si="52"/>
        <v>m</v>
      </c>
      <c r="X74" s="165">
        <f t="shared" si="53"/>
        <v>40</v>
      </c>
    </row>
    <row r="75" spans="1:24" ht="25.5">
      <c r="A75" s="185" t="s">
        <v>1215</v>
      </c>
      <c r="B75" s="186"/>
      <c r="C75" s="187" t="s">
        <v>698</v>
      </c>
      <c r="D75" s="188" t="s">
        <v>1203</v>
      </c>
      <c r="E75" s="189">
        <v>23</v>
      </c>
      <c r="F75" s="23"/>
      <c r="G75" s="23"/>
      <c r="H75" s="23">
        <f t="shared" si="43"/>
        <v>0</v>
      </c>
      <c r="I75" s="23"/>
      <c r="J75" s="23"/>
      <c r="K75" s="24">
        <f t="shared" si="44"/>
        <v>0</v>
      </c>
      <c r="L75" s="24">
        <f t="shared" si="45"/>
        <v>0</v>
      </c>
      <c r="M75" s="24">
        <f t="shared" si="46"/>
        <v>0</v>
      </c>
      <c r="N75" s="24">
        <f t="shared" si="47"/>
        <v>0</v>
      </c>
      <c r="O75" s="24">
        <f t="shared" si="48"/>
        <v>0</v>
      </c>
      <c r="P75" s="24">
        <f t="shared" si="49"/>
        <v>0</v>
      </c>
      <c r="T75" s="145" t="str">
        <f t="shared" si="50"/>
        <v>55b</v>
      </c>
      <c r="U75" s="145"/>
      <c r="V75" s="157" t="str">
        <f t="shared" si="51"/>
        <v>20x1500mm elektrods 219 20 BP FT (zemējuma stienis), OBO</v>
      </c>
      <c r="W75" s="145" t="str">
        <f t="shared" si="52"/>
        <v>gab.</v>
      </c>
      <c r="X75" s="165">
        <f t="shared" si="53"/>
        <v>23</v>
      </c>
    </row>
    <row r="76" spans="1:24">
      <c r="A76" s="185" t="s">
        <v>1216</v>
      </c>
      <c r="B76" s="186"/>
      <c r="C76" s="187" t="s">
        <v>699</v>
      </c>
      <c r="D76" s="188" t="s">
        <v>1203</v>
      </c>
      <c r="E76" s="189">
        <v>10</v>
      </c>
      <c r="F76" s="23"/>
      <c r="G76" s="23"/>
      <c r="H76" s="23">
        <f t="shared" ref="H76:H77" si="54">ROUND(F76*G76,2)</f>
        <v>0</v>
      </c>
      <c r="I76" s="23"/>
      <c r="J76" s="23"/>
      <c r="K76" s="24">
        <f t="shared" ref="K76:K77" si="55">H76+I76+J76</f>
        <v>0</v>
      </c>
      <c r="L76" s="24">
        <f t="shared" ref="L76:L77" si="56">ROUND(E76*F76,2)</f>
        <v>0</v>
      </c>
      <c r="M76" s="24">
        <f t="shared" ref="M76:M77" si="57">ROUND(E76*H76,2)</f>
        <v>0</v>
      </c>
      <c r="N76" s="24">
        <f t="shared" ref="N76:N77" si="58">ROUND(E76*I76,2)</f>
        <v>0</v>
      </c>
      <c r="O76" s="24">
        <f t="shared" ref="O76:O77" si="59">ROUND(E76*J76,2)</f>
        <v>0</v>
      </c>
      <c r="P76" s="24">
        <f t="shared" ref="P76:P77" si="60">M76+N76+O76</f>
        <v>0</v>
      </c>
      <c r="T76" s="145" t="str">
        <f t="shared" ref="T76:T77" si="61">A76</f>
        <v>55c</v>
      </c>
      <c r="U76" s="145"/>
      <c r="V76" s="157" t="str">
        <f t="shared" ref="V76:V77" si="62">C76</f>
        <v>Elektroda gala adapteris, 1819/20 BP, OBO</v>
      </c>
      <c r="W76" s="145" t="str">
        <f t="shared" ref="W76:W77" si="63">D76</f>
        <v>gab.</v>
      </c>
      <c r="X76" s="165">
        <f t="shared" ref="X76:X77" si="64">E76</f>
        <v>10</v>
      </c>
    </row>
    <row r="77" spans="1:24">
      <c r="A77" s="185" t="s">
        <v>1217</v>
      </c>
      <c r="B77" s="186"/>
      <c r="C77" s="187" t="s">
        <v>700</v>
      </c>
      <c r="D77" s="188" t="s">
        <v>1203</v>
      </c>
      <c r="E77" s="189">
        <v>10</v>
      </c>
      <c r="F77" s="23"/>
      <c r="G77" s="23"/>
      <c r="H77" s="23">
        <f t="shared" si="54"/>
        <v>0</v>
      </c>
      <c r="I77" s="23"/>
      <c r="J77" s="23"/>
      <c r="K77" s="24">
        <f t="shared" si="55"/>
        <v>0</v>
      </c>
      <c r="L77" s="24">
        <f t="shared" si="56"/>
        <v>0</v>
      </c>
      <c r="M77" s="24">
        <f t="shared" si="57"/>
        <v>0</v>
      </c>
      <c r="N77" s="24">
        <f t="shared" si="58"/>
        <v>0</v>
      </c>
      <c r="O77" s="24">
        <f t="shared" si="59"/>
        <v>0</v>
      </c>
      <c r="P77" s="24">
        <f t="shared" si="60"/>
        <v>0</v>
      </c>
      <c r="T77" s="145" t="str">
        <f t="shared" si="61"/>
        <v>55d</v>
      </c>
      <c r="U77" s="145"/>
      <c r="V77" s="157" t="str">
        <f t="shared" si="62"/>
        <v>Savienojumi elektrods/lenta 2760/20, OBO</v>
      </c>
      <c r="W77" s="145" t="str">
        <f t="shared" si="63"/>
        <v>gab.</v>
      </c>
      <c r="X77" s="165">
        <f t="shared" si="64"/>
        <v>10</v>
      </c>
    </row>
    <row r="78" spans="1:24" ht="25.5">
      <c r="A78" s="185" t="s">
        <v>1218</v>
      </c>
      <c r="B78" s="186"/>
      <c r="C78" s="187" t="s">
        <v>701</v>
      </c>
      <c r="D78" s="188" t="s">
        <v>1203</v>
      </c>
      <c r="E78" s="189">
        <v>5</v>
      </c>
      <c r="F78" s="23"/>
      <c r="G78" s="23"/>
      <c r="H78" s="23">
        <f t="shared" ref="H78" si="65">ROUND(F78*G78,2)</f>
        <v>0</v>
      </c>
      <c r="I78" s="23"/>
      <c r="J78" s="23"/>
      <c r="K78" s="24">
        <f t="shared" ref="K78" si="66">H78+I78+J78</f>
        <v>0</v>
      </c>
      <c r="L78" s="24">
        <f t="shared" ref="L78" si="67">ROUND(E78*F78,2)</f>
        <v>0</v>
      </c>
      <c r="M78" s="24">
        <f t="shared" ref="M78" si="68">ROUND(E78*H78,2)</f>
        <v>0</v>
      </c>
      <c r="N78" s="24">
        <f t="shared" ref="N78" si="69">ROUND(E78*I78,2)</f>
        <v>0</v>
      </c>
      <c r="O78" s="24">
        <f t="shared" ref="O78" si="70">ROUND(E78*J78,2)</f>
        <v>0</v>
      </c>
      <c r="P78" s="24">
        <f t="shared" ref="P78" si="71">M78+N78+O78</f>
        <v>0</v>
      </c>
      <c r="T78" s="145" t="str">
        <f t="shared" ref="T78" si="72">A78</f>
        <v>55e</v>
      </c>
      <c r="U78" s="145"/>
      <c r="V78" s="157" t="str">
        <f t="shared" ref="V78" si="73">C78</f>
        <v>Apaļdzelz un plakandzelzs lentas savienojums, 2760/20, OBO</v>
      </c>
      <c r="W78" s="145" t="str">
        <f t="shared" ref="W78" si="74">D78</f>
        <v>gab.</v>
      </c>
      <c r="X78" s="165">
        <f t="shared" ref="X78" si="75">E78</f>
        <v>5</v>
      </c>
    </row>
    <row r="79" spans="1:24">
      <c r="A79" s="178"/>
      <c r="B79" s="179"/>
      <c r="C79" s="173" t="s">
        <v>995</v>
      </c>
      <c r="D79" s="162"/>
      <c r="E79" s="162"/>
      <c r="F79" s="163"/>
      <c r="G79" s="163"/>
      <c r="H79" s="163"/>
      <c r="I79" s="163"/>
      <c r="J79" s="163"/>
      <c r="K79" s="163"/>
      <c r="L79" s="163"/>
      <c r="M79" s="163"/>
      <c r="N79" s="163"/>
      <c r="O79" s="163"/>
      <c r="P79" s="163"/>
      <c r="T79" s="145"/>
      <c r="U79" s="145"/>
      <c r="V79" s="157" t="str">
        <f t="shared" si="29"/>
        <v>Demontāžas darbu izmaksas</v>
      </c>
      <c r="W79" s="145"/>
      <c r="X79" s="165"/>
    </row>
    <row r="80" spans="1:24">
      <c r="A80" s="164">
        <v>56</v>
      </c>
      <c r="B80" s="165"/>
      <c r="C80" s="153" t="s">
        <v>996</v>
      </c>
      <c r="D80" s="111" t="s">
        <v>61</v>
      </c>
      <c r="E80" s="158">
        <v>22</v>
      </c>
      <c r="F80" s="23"/>
      <c r="G80" s="23"/>
      <c r="H80" s="23">
        <f t="shared" si="21"/>
        <v>0</v>
      </c>
      <c r="I80" s="23"/>
      <c r="J80" s="23"/>
      <c r="K80" s="24">
        <f t="shared" si="22"/>
        <v>0</v>
      </c>
      <c r="L80" s="24">
        <f t="shared" si="23"/>
        <v>0</v>
      </c>
      <c r="M80" s="24">
        <f t="shared" si="24"/>
        <v>0</v>
      </c>
      <c r="N80" s="24">
        <f t="shared" si="25"/>
        <v>0</v>
      </c>
      <c r="O80" s="24">
        <f t="shared" si="26"/>
        <v>0</v>
      </c>
      <c r="P80" s="24">
        <f t="shared" si="27"/>
        <v>0</v>
      </c>
      <c r="T80" s="145">
        <f t="shared" si="28"/>
        <v>56</v>
      </c>
      <c r="U80" s="145"/>
      <c r="V80" s="157" t="str">
        <f t="shared" si="29"/>
        <v>Apgaismes staba demontāža</v>
      </c>
      <c r="W80" s="145" t="str">
        <f t="shared" si="30"/>
        <v>gb.</v>
      </c>
      <c r="X80" s="165">
        <f t="shared" si="31"/>
        <v>22</v>
      </c>
    </row>
    <row r="81" spans="1:236">
      <c r="A81" s="164">
        <v>57</v>
      </c>
      <c r="B81" s="165"/>
      <c r="C81" s="153" t="s">
        <v>997</v>
      </c>
      <c r="D81" s="111" t="s">
        <v>61</v>
      </c>
      <c r="E81" s="158">
        <v>2</v>
      </c>
      <c r="F81" s="23"/>
      <c r="G81" s="23"/>
      <c r="H81" s="23">
        <f t="shared" si="21"/>
        <v>0</v>
      </c>
      <c r="I81" s="23"/>
      <c r="J81" s="23"/>
      <c r="K81" s="24">
        <f t="shared" si="22"/>
        <v>0</v>
      </c>
      <c r="L81" s="24">
        <f t="shared" si="23"/>
        <v>0</v>
      </c>
      <c r="M81" s="24">
        <f t="shared" si="24"/>
        <v>0</v>
      </c>
      <c r="N81" s="24">
        <f t="shared" si="25"/>
        <v>0</v>
      </c>
      <c r="O81" s="24">
        <f t="shared" si="26"/>
        <v>0</v>
      </c>
      <c r="P81" s="24">
        <f t="shared" si="27"/>
        <v>0</v>
      </c>
      <c r="T81" s="145">
        <f t="shared" si="28"/>
        <v>57</v>
      </c>
      <c r="U81" s="145"/>
      <c r="V81" s="157" t="str">
        <f t="shared" si="29"/>
        <v>Apgaismojuma sadalņu demontāža</v>
      </c>
      <c r="W81" s="145" t="str">
        <f t="shared" si="30"/>
        <v>gb.</v>
      </c>
      <c r="X81" s="165">
        <f t="shared" si="31"/>
        <v>2</v>
      </c>
    </row>
    <row r="82" spans="1:236" ht="13.5" thickBot="1">
      <c r="A82" s="164">
        <v>58</v>
      </c>
      <c r="B82" s="165"/>
      <c r="C82" s="152" t="s">
        <v>998</v>
      </c>
      <c r="D82" s="111" t="s">
        <v>64</v>
      </c>
      <c r="E82" s="158">
        <v>1</v>
      </c>
      <c r="F82" s="23"/>
      <c r="G82" s="23"/>
      <c r="H82" s="23">
        <f t="shared" si="21"/>
        <v>0</v>
      </c>
      <c r="I82" s="23"/>
      <c r="J82" s="23"/>
      <c r="K82" s="24">
        <f t="shared" si="22"/>
        <v>0</v>
      </c>
      <c r="L82" s="24">
        <f t="shared" si="23"/>
        <v>0</v>
      </c>
      <c r="M82" s="24">
        <f t="shared" si="24"/>
        <v>0</v>
      </c>
      <c r="N82" s="24">
        <f t="shared" si="25"/>
        <v>0</v>
      </c>
      <c r="O82" s="24">
        <f t="shared" si="26"/>
        <v>0</v>
      </c>
      <c r="P82" s="24">
        <f t="shared" si="27"/>
        <v>0</v>
      </c>
      <c r="T82" s="145">
        <f t="shared" si="28"/>
        <v>58</v>
      </c>
      <c r="U82" s="145"/>
      <c r="V82" s="157" t="str">
        <f t="shared" si="29"/>
        <v xml:space="preserve">Apgaismes kabeļu demontāža </v>
      </c>
      <c r="W82" s="145" t="str">
        <f t="shared" si="30"/>
        <v>kpl.</v>
      </c>
      <c r="X82" s="165">
        <f t="shared" si="31"/>
        <v>1</v>
      </c>
    </row>
    <row r="83" spans="1:236" ht="30" customHeight="1" thickBot="1">
      <c r="A83" s="256" t="s">
        <v>52</v>
      </c>
      <c r="B83" s="257"/>
      <c r="C83" s="257"/>
      <c r="D83" s="257"/>
      <c r="E83" s="257"/>
      <c r="F83" s="257"/>
      <c r="G83" s="257"/>
      <c r="H83" s="257"/>
      <c r="I83" s="257"/>
      <c r="J83" s="257"/>
      <c r="K83" s="257"/>
      <c r="L83" s="60">
        <f>SUM(L16:L82)</f>
        <v>0</v>
      </c>
      <c r="M83" s="60">
        <f>SUM(M16:M82)</f>
        <v>0</v>
      </c>
      <c r="N83" s="60">
        <f>SUM(N16:N82)</f>
        <v>0</v>
      </c>
      <c r="O83" s="60">
        <f>SUM(O16:O82)</f>
        <v>0</v>
      </c>
      <c r="P83" s="60">
        <f>SUM(P16:P82)</f>
        <v>0</v>
      </c>
      <c r="Q83" s="10"/>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row>
    <row r="84" spans="1:236" ht="12.75" customHeight="1">
      <c r="A84" s="58"/>
      <c r="B84" s="58"/>
      <c r="C84" s="58"/>
      <c r="D84" s="58"/>
      <c r="E84" s="58"/>
      <c r="F84" s="58"/>
      <c r="G84" s="58"/>
      <c r="H84" s="58"/>
      <c r="I84" s="58"/>
      <c r="J84" s="58"/>
      <c r="K84" s="58"/>
      <c r="L84" s="59"/>
      <c r="M84" s="59"/>
      <c r="N84" s="59"/>
      <c r="O84" s="59"/>
      <c r="P84" s="59"/>
      <c r="Q84" s="10"/>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row>
    <row r="85" spans="1:236" ht="22.5" customHeight="1">
      <c r="A85" s="146" t="s">
        <v>53</v>
      </c>
      <c r="B85" s="58"/>
      <c r="C85" s="58"/>
      <c r="D85" s="58"/>
      <c r="E85" s="58"/>
      <c r="F85" s="58"/>
      <c r="G85" s="58"/>
      <c r="H85" s="58"/>
      <c r="I85" s="58"/>
      <c r="J85" s="58"/>
      <c r="K85" s="58"/>
      <c r="L85" s="59"/>
      <c r="M85" s="59"/>
      <c r="N85" s="59"/>
      <c r="O85" s="59"/>
      <c r="P85" s="59"/>
      <c r="Q85" s="10"/>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row>
    <row r="86" spans="1:236">
      <c r="A86" s="3"/>
      <c r="B86" s="26"/>
      <c r="C86" s="27"/>
      <c r="D86" s="28"/>
      <c r="E86" s="25"/>
      <c r="F86" s="29"/>
      <c r="G86" s="30"/>
      <c r="H86" s="30"/>
      <c r="I86" s="30"/>
      <c r="J86" s="30"/>
      <c r="K86" s="31"/>
      <c r="L86" s="31"/>
      <c r="M86" s="31"/>
      <c r="N86" s="31"/>
      <c r="O86" s="32"/>
      <c r="P86" s="32"/>
      <c r="Q86" s="12"/>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row>
    <row r="87" spans="1:236">
      <c r="A87" s="26"/>
      <c r="B87" s="26"/>
      <c r="C87" s="27"/>
      <c r="D87" s="28"/>
      <c r="E87" s="25"/>
      <c r="F87" s="29"/>
      <c r="G87" s="30"/>
      <c r="H87" s="30"/>
      <c r="I87" s="30"/>
      <c r="J87" s="30"/>
      <c r="K87" s="31"/>
      <c r="L87" s="31"/>
      <c r="M87" s="31"/>
      <c r="N87" s="31"/>
      <c r="O87" s="32"/>
      <c r="P87" s="32"/>
      <c r="Q87" s="12"/>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row>
    <row r="88" spans="1:236" ht="13.5">
      <c r="B88" s="61"/>
      <c r="C88" s="71" t="s">
        <v>6</v>
      </c>
      <c r="D88" s="248">
        <f>KOPTĀME!B25</f>
        <v>0</v>
      </c>
      <c r="E88" s="248"/>
      <c r="F88" s="248"/>
      <c r="G88" s="248"/>
      <c r="H88" s="248"/>
      <c r="I88" s="248"/>
      <c r="J88" s="248"/>
      <c r="K88" s="248"/>
      <c r="L88" s="248"/>
      <c r="M88" s="248"/>
      <c r="N88" s="248"/>
      <c r="O88" s="248"/>
      <c r="P88" s="248"/>
    </row>
    <row r="89" spans="1:236" ht="10.5" customHeight="1">
      <c r="B89" s="61"/>
      <c r="C89" s="72"/>
      <c r="D89" s="204" t="s">
        <v>7</v>
      </c>
      <c r="E89" s="204"/>
      <c r="F89" s="204"/>
      <c r="G89" s="204"/>
      <c r="H89" s="204"/>
      <c r="I89" s="204"/>
      <c r="J89" s="204"/>
      <c r="K89" s="204"/>
      <c r="L89" s="204"/>
      <c r="M89" s="204"/>
      <c r="N89" s="204"/>
      <c r="O89" s="204"/>
      <c r="P89" s="204"/>
    </row>
    <row r="90" spans="1:236" s="6" customFormat="1" ht="10.5" customHeight="1">
      <c r="A90" s="4"/>
      <c r="B90" s="61"/>
      <c r="C90" s="72"/>
      <c r="D90" s="180"/>
      <c r="E90" s="180"/>
      <c r="F90" s="180"/>
      <c r="G90" s="180"/>
      <c r="H90" s="180"/>
      <c r="I90" s="180"/>
      <c r="J90" s="180"/>
      <c r="K90" s="180"/>
      <c r="L90" s="180"/>
      <c r="M90" s="180"/>
      <c r="N90" s="180"/>
      <c r="O90" s="180"/>
      <c r="P90" s="180"/>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row>
    <row r="91" spans="1:236" s="6" customFormat="1" ht="15">
      <c r="A91" s="4"/>
      <c r="B91" s="61"/>
      <c r="C91" s="100" t="s">
        <v>39</v>
      </c>
      <c r="D91" s="251">
        <f>KOPTĀME!B30</f>
        <v>0</v>
      </c>
      <c r="E91" s="251"/>
      <c r="F91" s="251"/>
      <c r="G91" s="147"/>
      <c r="H91" s="147"/>
      <c r="I91" s="147"/>
      <c r="J91" s="147"/>
      <c r="K91" s="147"/>
      <c r="L91" s="147"/>
      <c r="M91" s="148"/>
      <c r="N91" s="149"/>
      <c r="O91" s="2"/>
      <c r="P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row>
    <row r="92" spans="1:236" s="6" customFormat="1" ht="14.25">
      <c r="A92" s="4"/>
      <c r="B92" s="61"/>
      <c r="C92" s="76"/>
      <c r="D92" s="77"/>
      <c r="E92" s="76"/>
      <c r="F92" s="65"/>
      <c r="G92" s="150"/>
      <c r="H92" s="150"/>
      <c r="I92" s="150"/>
      <c r="J92" s="150"/>
      <c r="K92" s="150"/>
      <c r="L92" s="150"/>
      <c r="M92" s="150"/>
      <c r="N92" s="151"/>
      <c r="O92" s="2"/>
      <c r="P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row>
    <row r="93" spans="1:236" s="6" customFormat="1" ht="13.5">
      <c r="A93" s="4"/>
      <c r="B93" s="61"/>
      <c r="C93" s="71" t="s">
        <v>12</v>
      </c>
      <c r="D93" s="247">
        <f>'1_Kopsav.'!C42</f>
        <v>0</v>
      </c>
      <c r="E93" s="247"/>
      <c r="F93" s="247"/>
      <c r="G93" s="247"/>
      <c r="H93" s="247"/>
      <c r="I93" s="247"/>
      <c r="J93" s="247"/>
      <c r="K93" s="247"/>
      <c r="L93" s="247"/>
      <c r="M93" s="247"/>
      <c r="N93" s="247"/>
      <c r="O93" s="247"/>
      <c r="P93" s="247"/>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row>
    <row r="94" spans="1:236" s="6" customFormat="1">
      <c r="A94" s="4"/>
      <c r="B94" s="61"/>
      <c r="C94" s="72"/>
      <c r="D94" s="204" t="s">
        <v>7</v>
      </c>
      <c r="E94" s="204"/>
      <c r="F94" s="204"/>
      <c r="G94" s="204"/>
      <c r="H94" s="204"/>
      <c r="I94" s="204"/>
      <c r="J94" s="204"/>
      <c r="K94" s="204"/>
      <c r="L94" s="204"/>
      <c r="M94" s="204"/>
      <c r="N94" s="204"/>
      <c r="O94" s="204"/>
      <c r="P94" s="204"/>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row>
    <row r="95" spans="1:236" s="6" customFormat="1" ht="9" customHeight="1">
      <c r="A95" s="4"/>
      <c r="B95" s="4"/>
      <c r="C95" s="72"/>
      <c r="D95" s="205"/>
      <c r="E95" s="205"/>
      <c r="F95" s="205"/>
      <c r="G95" s="33"/>
      <c r="H95" s="33"/>
      <c r="I95" s="33"/>
      <c r="J95" s="33"/>
      <c r="K95" s="2"/>
      <c r="L95" s="3"/>
      <c r="M95" s="3"/>
      <c r="N95" s="3"/>
      <c r="O95" s="3"/>
      <c r="P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row>
    <row r="96" spans="1:236" s="6" customFormat="1" ht="13.5">
      <c r="A96" s="4"/>
      <c r="B96" s="4"/>
      <c r="C96" s="75" t="s">
        <v>8</v>
      </c>
      <c r="D96" s="101">
        <f>KOPTĀME!B28</f>
        <v>0</v>
      </c>
      <c r="E96" s="101"/>
      <c r="F96" s="72"/>
      <c r="G96" s="33"/>
      <c r="H96" s="33"/>
      <c r="K96" s="3"/>
      <c r="L96" s="3"/>
      <c r="M96" s="3"/>
      <c r="N96" s="3"/>
      <c r="O96" s="3"/>
      <c r="P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row>
  </sheetData>
  <sheetProtection algorithmName="SHA-512" hashValue="u6oY5sGqpfDbNs3lIsd2qksbYUaepcPNv4MX/tpnfBxMJMnH1fTbY0qp3OEHmIGfTzA/tmeL6Y5BH1AcZ89TFg==" saltValue="Imx85Quaw9tbG+5T98KNHA==" spinCount="100000" sheet="1" formatCells="0" formatColumns="0" formatRows="0" insertColumns="0" insertRows="0" insertHyperlinks="0" deleteColumns="0" deleteRows="0" selectLockedCells="1" sort="0" autoFilter="0" pivotTables="0"/>
  <autoFilter ref="A15:IB83" xr:uid="{00000000-0009-0000-0000-00000C000000}"/>
  <mergeCells count="22">
    <mergeCell ref="D95:F95"/>
    <mergeCell ref="T14:T15"/>
    <mergeCell ref="U14:U15"/>
    <mergeCell ref="V14:V15"/>
    <mergeCell ref="W14:W15"/>
    <mergeCell ref="D88:P88"/>
    <mergeCell ref="D89:P89"/>
    <mergeCell ref="D91:F91"/>
    <mergeCell ref="D93:P93"/>
    <mergeCell ref="D94:P94"/>
    <mergeCell ref="X14:X15"/>
    <mergeCell ref="A83:K83"/>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B84"/>
  <sheetViews>
    <sheetView view="pageBreakPreview" topLeftCell="B26" zoomScaleNormal="100" zoomScaleSheetLayoutView="100" workbookViewId="0">
      <selection activeCell="F45" sqref="F45"/>
    </sheetView>
  </sheetViews>
  <sheetFormatPr defaultRowHeight="12.75"/>
  <cols>
    <col min="1" max="1" width="6.28515625" style="4" customWidth="1"/>
    <col min="2" max="2" width="3.28515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12</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1019</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1020</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P71</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78"/>
      <c r="B16" s="178"/>
      <c r="C16" s="174" t="s">
        <v>1021</v>
      </c>
      <c r="D16" s="162"/>
      <c r="E16" s="176"/>
      <c r="F16" s="163"/>
      <c r="G16" s="163"/>
      <c r="H16" s="163"/>
      <c r="I16" s="163"/>
      <c r="J16" s="163"/>
      <c r="K16" s="163"/>
      <c r="L16" s="163"/>
      <c r="M16" s="163"/>
      <c r="N16" s="163"/>
      <c r="O16" s="163"/>
      <c r="P16" s="163"/>
      <c r="T16" s="145"/>
      <c r="U16" s="145"/>
      <c r="V16" s="157" t="str">
        <f t="shared" ref="V16:X31" si="0">C16</f>
        <v>Zemsprieguma kabeļu līnijas</v>
      </c>
      <c r="W16" s="145"/>
      <c r="X16" s="165"/>
    </row>
    <row r="17" spans="1:24">
      <c r="A17" s="178"/>
      <c r="B17" s="179"/>
      <c r="C17" s="173" t="s">
        <v>939</v>
      </c>
      <c r="D17" s="162"/>
      <c r="E17" s="176"/>
      <c r="F17" s="163"/>
      <c r="G17" s="163"/>
      <c r="H17" s="163"/>
      <c r="I17" s="163"/>
      <c r="J17" s="163"/>
      <c r="K17" s="163"/>
      <c r="L17" s="163"/>
      <c r="M17" s="163"/>
      <c r="N17" s="163"/>
      <c r="O17" s="163"/>
      <c r="P17" s="163"/>
      <c r="T17" s="145"/>
      <c r="U17" s="145"/>
      <c r="V17" s="157" t="str">
        <f t="shared" si="0"/>
        <v>Darbu izmaksas</v>
      </c>
      <c r="W17" s="145"/>
      <c r="X17" s="165"/>
    </row>
    <row r="18" spans="1:24">
      <c r="A18" s="164">
        <v>1</v>
      </c>
      <c r="B18" s="165"/>
      <c r="C18" s="152" t="s">
        <v>1022</v>
      </c>
      <c r="D18" s="111" t="s">
        <v>61</v>
      </c>
      <c r="E18" s="158">
        <v>1</v>
      </c>
      <c r="F18" s="23"/>
      <c r="G18" s="23"/>
      <c r="H18" s="23">
        <f t="shared" ref="H18:H56" si="1">ROUND(F18*G18,2)</f>
        <v>0</v>
      </c>
      <c r="I18" s="23"/>
      <c r="J18" s="23"/>
      <c r="K18" s="24">
        <f t="shared" ref="K18:K56" si="2">H18+I18+J18</f>
        <v>0</v>
      </c>
      <c r="L18" s="24">
        <f t="shared" ref="L18:L56" si="3">ROUND(E18*F18,2)</f>
        <v>0</v>
      </c>
      <c r="M18" s="24">
        <f t="shared" ref="M18:M56" si="4">ROUND(E18*H18,2)</f>
        <v>0</v>
      </c>
      <c r="N18" s="24">
        <f t="shared" ref="N18:N56" si="5">ROUND(E18*I18,2)</f>
        <v>0</v>
      </c>
      <c r="O18" s="24">
        <f t="shared" ref="O18:O56" si="6">ROUND(E18*J18,2)</f>
        <v>0</v>
      </c>
      <c r="P18" s="24">
        <f t="shared" ref="P18:P56" si="7">M18+N18+O18</f>
        <v>0</v>
      </c>
      <c r="T18" s="145">
        <f t="shared" ref="T18:T56" si="8">A18</f>
        <v>1</v>
      </c>
      <c r="U18" s="145"/>
      <c r="V18" s="157" t="str">
        <f t="shared" si="0"/>
        <v>Tranšeja - bedre ZS uzmavām</v>
      </c>
      <c r="W18" s="145" t="str">
        <f t="shared" si="0"/>
        <v>gb.</v>
      </c>
      <c r="X18" s="165">
        <f t="shared" si="0"/>
        <v>1</v>
      </c>
    </row>
    <row r="19" spans="1:24" ht="25.5">
      <c r="A19" s="164">
        <v>2</v>
      </c>
      <c r="B19" s="165"/>
      <c r="C19" s="152" t="s">
        <v>1023</v>
      </c>
      <c r="D19" s="111" t="s">
        <v>56</v>
      </c>
      <c r="E19" s="158">
        <v>17</v>
      </c>
      <c r="F19" s="23"/>
      <c r="G19" s="23"/>
      <c r="H19" s="23">
        <f t="shared" si="1"/>
        <v>0</v>
      </c>
      <c r="I19" s="23"/>
      <c r="J19" s="23"/>
      <c r="K19" s="24">
        <f t="shared" si="2"/>
        <v>0</v>
      </c>
      <c r="L19" s="24">
        <f t="shared" si="3"/>
        <v>0</v>
      </c>
      <c r="M19" s="24">
        <f t="shared" si="4"/>
        <v>0</v>
      </c>
      <c r="N19" s="24">
        <f t="shared" si="5"/>
        <v>0</v>
      </c>
      <c r="O19" s="24">
        <f t="shared" si="6"/>
        <v>0</v>
      </c>
      <c r="P19" s="24">
        <f t="shared" si="7"/>
        <v>0</v>
      </c>
      <c r="T19" s="145">
        <f t="shared" si="8"/>
        <v>2</v>
      </c>
      <c r="U19" s="145"/>
      <c r="V19" s="157" t="str">
        <f t="shared" si="0"/>
        <v>Tranšejas rakšana un aizbēršana viena līdz divu kabeļu (caurules) gūldīšanai 0.7m dziļumā</v>
      </c>
      <c r="W19" s="145" t="str">
        <f t="shared" si="0"/>
        <v>m</v>
      </c>
      <c r="X19" s="165">
        <f t="shared" si="0"/>
        <v>17</v>
      </c>
    </row>
    <row r="20" spans="1:24" ht="25.5">
      <c r="A20" s="164">
        <v>3</v>
      </c>
      <c r="B20" s="165"/>
      <c r="C20" s="152" t="s">
        <v>63</v>
      </c>
      <c r="D20" s="111" t="s">
        <v>56</v>
      </c>
      <c r="E20" s="158">
        <v>43</v>
      </c>
      <c r="F20" s="23"/>
      <c r="G20" s="23"/>
      <c r="H20" s="23">
        <f t="shared" si="1"/>
        <v>0</v>
      </c>
      <c r="I20" s="23"/>
      <c r="J20" s="23"/>
      <c r="K20" s="24">
        <f t="shared" si="2"/>
        <v>0</v>
      </c>
      <c r="L20" s="24">
        <f t="shared" si="3"/>
        <v>0</v>
      </c>
      <c r="M20" s="24">
        <f t="shared" si="4"/>
        <v>0</v>
      </c>
      <c r="N20" s="24">
        <f t="shared" si="5"/>
        <v>0</v>
      </c>
      <c r="O20" s="24">
        <f t="shared" si="6"/>
        <v>0</v>
      </c>
      <c r="P20" s="24">
        <f t="shared" si="7"/>
        <v>0</v>
      </c>
      <c r="T20" s="145">
        <f t="shared" si="8"/>
        <v>3</v>
      </c>
      <c r="U20" s="145"/>
      <c r="V20" s="157" t="str">
        <f t="shared" si="0"/>
        <v>Tranšejas rakšana un aizbēršana viena līdz divu kabeļu (caurules) gūldīšanai 1m dziļumā</v>
      </c>
      <c r="W20" s="145" t="str">
        <f t="shared" si="0"/>
        <v>m</v>
      </c>
      <c r="X20" s="165">
        <f t="shared" si="0"/>
        <v>43</v>
      </c>
    </row>
    <row r="21" spans="1:24" ht="25.5">
      <c r="A21" s="164">
        <v>4</v>
      </c>
      <c r="B21" s="165"/>
      <c r="C21" s="153" t="s">
        <v>1024</v>
      </c>
      <c r="D21" s="111" t="s">
        <v>56</v>
      </c>
      <c r="E21" s="158">
        <v>43</v>
      </c>
      <c r="F21" s="23"/>
      <c r="G21" s="23"/>
      <c r="H21" s="23">
        <f t="shared" si="1"/>
        <v>0</v>
      </c>
      <c r="I21" s="23"/>
      <c r="J21" s="23"/>
      <c r="K21" s="24">
        <f t="shared" si="2"/>
        <v>0</v>
      </c>
      <c r="L21" s="24">
        <f t="shared" si="3"/>
        <v>0</v>
      </c>
      <c r="M21" s="24">
        <f t="shared" si="4"/>
        <v>0</v>
      </c>
      <c r="N21" s="24">
        <f t="shared" si="5"/>
        <v>0</v>
      </c>
      <c r="O21" s="24">
        <f t="shared" si="6"/>
        <v>0</v>
      </c>
      <c r="P21" s="24">
        <f t="shared" si="7"/>
        <v>0</v>
      </c>
      <c r="T21" s="145">
        <f t="shared" si="8"/>
        <v>4</v>
      </c>
      <c r="U21" s="145"/>
      <c r="V21" s="157" t="str">
        <f t="shared" si="0"/>
        <v>Kabeļu aizsargcaurules d=līdz 110 mm ieguldīšana gatavā tranšejā</v>
      </c>
      <c r="W21" s="145" t="str">
        <f t="shared" si="0"/>
        <v>m</v>
      </c>
      <c r="X21" s="165">
        <f t="shared" si="0"/>
        <v>43</v>
      </c>
    </row>
    <row r="22" spans="1:24" ht="25.5">
      <c r="A22" s="164">
        <v>5</v>
      </c>
      <c r="B22" s="165"/>
      <c r="C22" s="152" t="s">
        <v>1025</v>
      </c>
      <c r="D22" s="111" t="s">
        <v>56</v>
      </c>
      <c r="E22" s="158">
        <v>5</v>
      </c>
      <c r="F22" s="23"/>
      <c r="G22" s="23"/>
      <c r="H22" s="23">
        <f t="shared" si="1"/>
        <v>0</v>
      </c>
      <c r="I22" s="23"/>
      <c r="J22" s="23"/>
      <c r="K22" s="24">
        <f t="shared" si="2"/>
        <v>0</v>
      </c>
      <c r="L22" s="24">
        <f t="shared" si="3"/>
        <v>0</v>
      </c>
      <c r="M22" s="24">
        <f t="shared" si="4"/>
        <v>0</v>
      </c>
      <c r="N22" s="24">
        <f t="shared" si="5"/>
        <v>0</v>
      </c>
      <c r="O22" s="24">
        <f t="shared" si="6"/>
        <v>0</v>
      </c>
      <c r="P22" s="24">
        <f t="shared" si="7"/>
        <v>0</v>
      </c>
      <c r="T22" s="145">
        <f t="shared" si="8"/>
        <v>5</v>
      </c>
      <c r="U22" s="145"/>
      <c r="V22" s="157" t="str">
        <f t="shared" si="0"/>
        <v>Ekspluatācijā esoša kabeļa kabeļa pārcelšana - bez sprieguma</v>
      </c>
      <c r="W22" s="145" t="str">
        <f t="shared" si="0"/>
        <v>m</v>
      </c>
      <c r="X22" s="165">
        <f t="shared" si="0"/>
        <v>5</v>
      </c>
    </row>
    <row r="23" spans="1:24" ht="25.5">
      <c r="A23" s="164">
        <v>6</v>
      </c>
      <c r="B23" s="165"/>
      <c r="C23" s="153" t="s">
        <v>1026</v>
      </c>
      <c r="D23" s="111" t="s">
        <v>56</v>
      </c>
      <c r="E23" s="158">
        <v>2</v>
      </c>
      <c r="F23" s="23"/>
      <c r="G23" s="23"/>
      <c r="H23" s="23">
        <f t="shared" si="1"/>
        <v>0</v>
      </c>
      <c r="I23" s="23"/>
      <c r="J23" s="23"/>
      <c r="K23" s="24">
        <f t="shared" si="2"/>
        <v>0</v>
      </c>
      <c r="L23" s="24">
        <f t="shared" si="3"/>
        <v>0</v>
      </c>
      <c r="M23" s="24">
        <f t="shared" si="4"/>
        <v>0</v>
      </c>
      <c r="N23" s="24">
        <f t="shared" si="5"/>
        <v>0</v>
      </c>
      <c r="O23" s="24">
        <f t="shared" si="6"/>
        <v>0</v>
      </c>
      <c r="P23" s="24">
        <f t="shared" si="7"/>
        <v>0</v>
      </c>
      <c r="T23" s="145">
        <f t="shared" si="8"/>
        <v>6</v>
      </c>
      <c r="U23" s="145"/>
      <c r="V23" s="157" t="str">
        <f t="shared" si="0"/>
        <v>ZS kabeļa no 50 līdz 150 mm2 ieguldīšana gatavā tranšejā</v>
      </c>
      <c r="W23" s="145" t="str">
        <f t="shared" si="0"/>
        <v>m</v>
      </c>
      <c r="X23" s="165">
        <f t="shared" si="0"/>
        <v>2</v>
      </c>
    </row>
    <row r="24" spans="1:24" ht="25.5">
      <c r="A24" s="164">
        <v>7</v>
      </c>
      <c r="B24" s="165"/>
      <c r="C24" s="152" t="s">
        <v>1027</v>
      </c>
      <c r="D24" s="111" t="s">
        <v>56</v>
      </c>
      <c r="E24" s="158">
        <v>43</v>
      </c>
      <c r="F24" s="23"/>
      <c r="G24" s="23"/>
      <c r="H24" s="23">
        <f t="shared" si="1"/>
        <v>0</v>
      </c>
      <c r="I24" s="23"/>
      <c r="J24" s="23"/>
      <c r="K24" s="24">
        <f t="shared" si="2"/>
        <v>0</v>
      </c>
      <c r="L24" s="24">
        <f t="shared" si="3"/>
        <v>0</v>
      </c>
      <c r="M24" s="24">
        <f t="shared" si="4"/>
        <v>0</v>
      </c>
      <c r="N24" s="24">
        <f t="shared" si="5"/>
        <v>0</v>
      </c>
      <c r="O24" s="24">
        <f t="shared" si="6"/>
        <v>0</v>
      </c>
      <c r="P24" s="24">
        <f t="shared" si="7"/>
        <v>0</v>
      </c>
      <c r="T24" s="145">
        <f t="shared" si="8"/>
        <v>7</v>
      </c>
      <c r="U24" s="145"/>
      <c r="V24" s="157" t="str">
        <f t="shared" si="0"/>
        <v>ZS kabeļa no 50 līdz 150 mm2 ievēršana caurulē</v>
      </c>
      <c r="W24" s="145" t="str">
        <f t="shared" si="0"/>
        <v>m</v>
      </c>
      <c r="X24" s="165">
        <f t="shared" si="0"/>
        <v>43</v>
      </c>
    </row>
    <row r="25" spans="1:24">
      <c r="A25" s="164">
        <v>8</v>
      </c>
      <c r="B25" s="165"/>
      <c r="C25" s="152" t="s">
        <v>1028</v>
      </c>
      <c r="D25" s="111" t="s">
        <v>56</v>
      </c>
      <c r="E25" s="158">
        <v>64</v>
      </c>
      <c r="F25" s="23"/>
      <c r="G25" s="23"/>
      <c r="H25" s="23">
        <f t="shared" si="1"/>
        <v>0</v>
      </c>
      <c r="I25" s="23"/>
      <c r="J25" s="23"/>
      <c r="K25" s="24">
        <f t="shared" si="2"/>
        <v>0</v>
      </c>
      <c r="L25" s="24">
        <f t="shared" si="3"/>
        <v>0</v>
      </c>
      <c r="M25" s="24">
        <f t="shared" si="4"/>
        <v>0</v>
      </c>
      <c r="N25" s="24">
        <f t="shared" si="5"/>
        <v>0</v>
      </c>
      <c r="O25" s="24">
        <f t="shared" si="6"/>
        <v>0</v>
      </c>
      <c r="P25" s="24">
        <f t="shared" si="7"/>
        <v>0</v>
      </c>
      <c r="T25" s="145">
        <f t="shared" si="8"/>
        <v>8</v>
      </c>
      <c r="U25" s="145"/>
      <c r="V25" s="157" t="str">
        <f t="shared" si="0"/>
        <v>ZS kabeļa demontāža</v>
      </c>
      <c r="W25" s="145" t="str">
        <f t="shared" si="0"/>
        <v>m</v>
      </c>
      <c r="X25" s="165">
        <f t="shared" si="0"/>
        <v>64</v>
      </c>
    </row>
    <row r="26" spans="1:24" ht="25.5">
      <c r="A26" s="164">
        <v>9</v>
      </c>
      <c r="B26" s="165"/>
      <c r="C26" s="153" t="s">
        <v>1029</v>
      </c>
      <c r="D26" s="111" t="s">
        <v>61</v>
      </c>
      <c r="E26" s="158">
        <v>5</v>
      </c>
      <c r="F26" s="23"/>
      <c r="G26" s="23"/>
      <c r="H26" s="23">
        <f t="shared" si="1"/>
        <v>0</v>
      </c>
      <c r="I26" s="23"/>
      <c r="J26" s="23"/>
      <c r="K26" s="24">
        <f t="shared" si="2"/>
        <v>0</v>
      </c>
      <c r="L26" s="24">
        <f t="shared" si="3"/>
        <v>0</v>
      </c>
      <c r="M26" s="24">
        <f t="shared" si="4"/>
        <v>0</v>
      </c>
      <c r="N26" s="24">
        <f t="shared" si="5"/>
        <v>0</v>
      </c>
      <c r="O26" s="24">
        <f t="shared" si="6"/>
        <v>0</v>
      </c>
      <c r="P26" s="24">
        <f t="shared" si="7"/>
        <v>0</v>
      </c>
      <c r="T26" s="145">
        <f t="shared" si="8"/>
        <v>9</v>
      </c>
      <c r="U26" s="145"/>
      <c r="V26" s="157" t="str">
        <f t="shared" si="0"/>
        <v>ZS plastmasas izolācijas kabeļa no 50 līdz 150 mm2  gala apdare</v>
      </c>
      <c r="W26" s="145" t="str">
        <f t="shared" si="0"/>
        <v>gb.</v>
      </c>
      <c r="X26" s="165">
        <f t="shared" si="0"/>
        <v>5</v>
      </c>
    </row>
    <row r="27" spans="1:24" ht="25.5">
      <c r="A27" s="164">
        <v>10</v>
      </c>
      <c r="B27" s="165"/>
      <c r="C27" s="153" t="s">
        <v>1030</v>
      </c>
      <c r="D27" s="111" t="s">
        <v>61</v>
      </c>
      <c r="E27" s="158">
        <v>2</v>
      </c>
      <c r="F27" s="23"/>
      <c r="G27" s="23"/>
      <c r="H27" s="23">
        <f t="shared" si="1"/>
        <v>0</v>
      </c>
      <c r="I27" s="23"/>
      <c r="J27" s="23"/>
      <c r="K27" s="24">
        <f t="shared" si="2"/>
        <v>0</v>
      </c>
      <c r="L27" s="24">
        <f t="shared" si="3"/>
        <v>0</v>
      </c>
      <c r="M27" s="24">
        <f t="shared" si="4"/>
        <v>0</v>
      </c>
      <c r="N27" s="24">
        <f t="shared" si="5"/>
        <v>0</v>
      </c>
      <c r="O27" s="24">
        <f t="shared" si="6"/>
        <v>0</v>
      </c>
      <c r="P27" s="24">
        <f t="shared" si="7"/>
        <v>0</v>
      </c>
      <c r="T27" s="145">
        <f t="shared" si="8"/>
        <v>10</v>
      </c>
      <c r="U27" s="145"/>
      <c r="V27" s="157" t="str">
        <f t="shared" si="0"/>
        <v>ZS papīra izolācijas kabeļa no 50 līdz 150 mm2  gala apdare</v>
      </c>
      <c r="W27" s="145" t="str">
        <f t="shared" si="0"/>
        <v>gb.</v>
      </c>
      <c r="X27" s="165">
        <f t="shared" si="0"/>
        <v>2</v>
      </c>
    </row>
    <row r="28" spans="1:24" ht="25.5">
      <c r="A28" s="164">
        <v>11</v>
      </c>
      <c r="B28" s="165"/>
      <c r="C28" s="152" t="s">
        <v>1031</v>
      </c>
      <c r="D28" s="111" t="s">
        <v>61</v>
      </c>
      <c r="E28" s="158">
        <v>1</v>
      </c>
      <c r="F28" s="23"/>
      <c r="G28" s="23"/>
      <c r="H28" s="23">
        <f t="shared" si="1"/>
        <v>0</v>
      </c>
      <c r="I28" s="23"/>
      <c r="J28" s="23"/>
      <c r="K28" s="24">
        <f t="shared" si="2"/>
        <v>0</v>
      </c>
      <c r="L28" s="24">
        <f t="shared" si="3"/>
        <v>0</v>
      </c>
      <c r="M28" s="24">
        <f t="shared" si="4"/>
        <v>0</v>
      </c>
      <c r="N28" s="24">
        <f t="shared" si="5"/>
        <v>0</v>
      </c>
      <c r="O28" s="24">
        <f t="shared" si="6"/>
        <v>0</v>
      </c>
      <c r="P28" s="24">
        <f t="shared" si="7"/>
        <v>0</v>
      </c>
      <c r="T28" s="145">
        <f t="shared" si="8"/>
        <v>11</v>
      </c>
      <c r="U28" s="145"/>
      <c r="V28" s="157" t="str">
        <f t="shared" si="0"/>
        <v>ZS papīra izolācijas (visi šķērsgriezumi) kabeļu savienojuma uzmavas montāža</v>
      </c>
      <c r="W28" s="145" t="str">
        <f t="shared" si="0"/>
        <v>gb.</v>
      </c>
      <c r="X28" s="165">
        <f t="shared" si="0"/>
        <v>1</v>
      </c>
    </row>
    <row r="29" spans="1:24" ht="25.5">
      <c r="A29" s="164">
        <v>12</v>
      </c>
      <c r="B29" s="165"/>
      <c r="C29" s="153" t="s">
        <v>1032</v>
      </c>
      <c r="D29" s="111" t="s">
        <v>58</v>
      </c>
      <c r="E29" s="158">
        <v>4</v>
      </c>
      <c r="F29" s="23"/>
      <c r="G29" s="23"/>
      <c r="H29" s="23">
        <f t="shared" si="1"/>
        <v>0</v>
      </c>
      <c r="I29" s="23"/>
      <c r="J29" s="23"/>
      <c r="K29" s="24">
        <f t="shared" si="2"/>
        <v>0</v>
      </c>
      <c r="L29" s="24">
        <f t="shared" si="3"/>
        <v>0</v>
      </c>
      <c r="M29" s="24">
        <f t="shared" si="4"/>
        <v>0</v>
      </c>
      <c r="N29" s="24">
        <f t="shared" si="5"/>
        <v>0</v>
      </c>
      <c r="O29" s="24">
        <f t="shared" si="6"/>
        <v>0</v>
      </c>
      <c r="P29" s="24">
        <f t="shared" si="7"/>
        <v>0</v>
      </c>
      <c r="T29" s="145">
        <f t="shared" si="8"/>
        <v>12</v>
      </c>
      <c r="U29" s="145"/>
      <c r="V29" s="157" t="str">
        <f t="shared" si="0"/>
        <v>ZS kabeļu elektro izolējošo gala hermetisko uzgaļu-kapes montāža</v>
      </c>
      <c r="W29" s="145" t="str">
        <f t="shared" si="0"/>
        <v>gb</v>
      </c>
      <c r="X29" s="165">
        <f t="shared" si="0"/>
        <v>4</v>
      </c>
    </row>
    <row r="30" spans="1:24" ht="25.5">
      <c r="A30" s="164">
        <v>13</v>
      </c>
      <c r="B30" s="165"/>
      <c r="C30" s="152" t="s">
        <v>1033</v>
      </c>
      <c r="D30" s="111" t="s">
        <v>61</v>
      </c>
      <c r="E30" s="158">
        <v>1</v>
      </c>
      <c r="F30" s="23"/>
      <c r="G30" s="23"/>
      <c r="H30" s="23">
        <f t="shared" si="1"/>
        <v>0</v>
      </c>
      <c r="I30" s="23"/>
      <c r="J30" s="23"/>
      <c r="K30" s="24">
        <f t="shared" si="2"/>
        <v>0</v>
      </c>
      <c r="L30" s="24">
        <f t="shared" si="3"/>
        <v>0</v>
      </c>
      <c r="M30" s="24">
        <f t="shared" si="4"/>
        <v>0</v>
      </c>
      <c r="N30" s="24">
        <f t="shared" si="5"/>
        <v>0</v>
      </c>
      <c r="O30" s="24">
        <f t="shared" si="6"/>
        <v>0</v>
      </c>
      <c r="P30" s="24">
        <f t="shared" si="7"/>
        <v>0</v>
      </c>
      <c r="T30" s="145">
        <f t="shared" si="8"/>
        <v>13</v>
      </c>
      <c r="U30" s="145"/>
      <c r="V30" s="157" t="str">
        <f t="shared" si="0"/>
        <v>Kabeļu komutācijas + individuālas uzskaites sadalnes montāža (KKM-6-25-002+USM-4/63)</v>
      </c>
      <c r="W30" s="145" t="str">
        <f t="shared" si="0"/>
        <v>gb.</v>
      </c>
      <c r="X30" s="165">
        <f t="shared" si="0"/>
        <v>1</v>
      </c>
    </row>
    <row r="31" spans="1:24" ht="25.5">
      <c r="A31" s="164">
        <v>14</v>
      </c>
      <c r="B31" s="165"/>
      <c r="C31" s="152" t="s">
        <v>1034</v>
      </c>
      <c r="D31" s="111" t="s">
        <v>61</v>
      </c>
      <c r="E31" s="158">
        <v>2</v>
      </c>
      <c r="F31" s="23"/>
      <c r="G31" s="23"/>
      <c r="H31" s="23">
        <f t="shared" si="1"/>
        <v>0</v>
      </c>
      <c r="I31" s="23"/>
      <c r="J31" s="23"/>
      <c r="K31" s="24">
        <f t="shared" si="2"/>
        <v>0</v>
      </c>
      <c r="L31" s="24">
        <f t="shared" si="3"/>
        <v>0</v>
      </c>
      <c r="M31" s="24">
        <f t="shared" si="4"/>
        <v>0</v>
      </c>
      <c r="N31" s="24">
        <f t="shared" si="5"/>
        <v>0</v>
      </c>
      <c r="O31" s="24">
        <f t="shared" si="6"/>
        <v>0</v>
      </c>
      <c r="P31" s="24">
        <f t="shared" si="7"/>
        <v>0</v>
      </c>
      <c r="T31" s="145">
        <f t="shared" si="8"/>
        <v>14</v>
      </c>
      <c r="U31" s="145"/>
      <c r="V31" s="157" t="str">
        <f t="shared" si="0"/>
        <v>Kabeļu komutācijas sadalnes demontāža (KP15 un KP552)</v>
      </c>
      <c r="W31" s="145" t="str">
        <f t="shared" si="0"/>
        <v>gb.</v>
      </c>
      <c r="X31" s="165">
        <f t="shared" si="0"/>
        <v>2</v>
      </c>
    </row>
    <row r="32" spans="1:24" ht="38.25">
      <c r="A32" s="164">
        <v>15</v>
      </c>
      <c r="B32" s="165"/>
      <c r="C32" s="152" t="s">
        <v>1035</v>
      </c>
      <c r="D32" s="111" t="s">
        <v>61</v>
      </c>
      <c r="E32" s="158">
        <v>2</v>
      </c>
      <c r="F32" s="23"/>
      <c r="G32" s="23"/>
      <c r="H32" s="23">
        <f t="shared" si="1"/>
        <v>0</v>
      </c>
      <c r="I32" s="23"/>
      <c r="J32" s="23"/>
      <c r="K32" s="24">
        <f t="shared" si="2"/>
        <v>0</v>
      </c>
      <c r="L32" s="24">
        <f t="shared" si="3"/>
        <v>0</v>
      </c>
      <c r="M32" s="24">
        <f t="shared" si="4"/>
        <v>0</v>
      </c>
      <c r="N32" s="24">
        <f t="shared" si="5"/>
        <v>0</v>
      </c>
      <c r="O32" s="24">
        <f t="shared" si="6"/>
        <v>0</v>
      </c>
      <c r="P32" s="24">
        <f t="shared" si="7"/>
        <v>0</v>
      </c>
      <c r="T32" s="145">
        <f t="shared" si="8"/>
        <v>15</v>
      </c>
      <c r="U32" s="145"/>
      <c r="V32" s="157" t="str">
        <f t="shared" ref="V32:X70" si="9">C32</f>
        <v>Uzskaites sadalnes vairākiem elektroenerģijas skaitītājiem un kabeļu komutācijas sekciju demontāža (US un US)</v>
      </c>
      <c r="W32" s="145" t="str">
        <f t="shared" si="9"/>
        <v>gb.</v>
      </c>
      <c r="X32" s="165">
        <f t="shared" si="9"/>
        <v>2</v>
      </c>
    </row>
    <row r="33" spans="1:24" ht="25.5">
      <c r="A33" s="164">
        <v>16</v>
      </c>
      <c r="B33" s="165"/>
      <c r="C33" s="153" t="s">
        <v>1036</v>
      </c>
      <c r="D33" s="111" t="s">
        <v>61</v>
      </c>
      <c r="E33" s="158">
        <v>1</v>
      </c>
      <c r="F33" s="23"/>
      <c r="G33" s="23"/>
      <c r="H33" s="23">
        <f t="shared" si="1"/>
        <v>0</v>
      </c>
      <c r="I33" s="23"/>
      <c r="J33" s="23"/>
      <c r="K33" s="24">
        <f t="shared" si="2"/>
        <v>0</v>
      </c>
      <c r="L33" s="24">
        <f t="shared" si="3"/>
        <v>0</v>
      </c>
      <c r="M33" s="24">
        <f t="shared" si="4"/>
        <v>0</v>
      </c>
      <c r="N33" s="24">
        <f t="shared" si="5"/>
        <v>0</v>
      </c>
      <c r="O33" s="24">
        <f t="shared" si="6"/>
        <v>0</v>
      </c>
      <c r="P33" s="24">
        <f t="shared" si="7"/>
        <v>0</v>
      </c>
      <c r="T33" s="145">
        <f t="shared" si="8"/>
        <v>16</v>
      </c>
      <c r="U33" s="145"/>
      <c r="V33" s="157" t="str">
        <f t="shared" si="9"/>
        <v xml:space="preserve">Elektroenerģijas ievada uzskaites sadalnes ar strāvmaiņiem uzstādīšana (IUSR-400-250/5) </v>
      </c>
      <c r="W33" s="145" t="str">
        <f t="shared" si="9"/>
        <v>gb.</v>
      </c>
      <c r="X33" s="165">
        <f t="shared" si="9"/>
        <v>1</v>
      </c>
    </row>
    <row r="34" spans="1:24">
      <c r="A34" s="164">
        <v>17</v>
      </c>
      <c r="B34" s="165"/>
      <c r="C34" s="152" t="s">
        <v>1037</v>
      </c>
      <c r="D34" s="111" t="s">
        <v>58</v>
      </c>
      <c r="E34" s="158">
        <v>15</v>
      </c>
      <c r="F34" s="23"/>
      <c r="G34" s="23"/>
      <c r="H34" s="23">
        <f t="shared" si="1"/>
        <v>0</v>
      </c>
      <c r="I34" s="23"/>
      <c r="J34" s="23"/>
      <c r="K34" s="24">
        <f t="shared" si="2"/>
        <v>0</v>
      </c>
      <c r="L34" s="24">
        <f t="shared" si="3"/>
        <v>0</v>
      </c>
      <c r="M34" s="24">
        <f t="shared" si="4"/>
        <v>0</v>
      </c>
      <c r="N34" s="24">
        <f t="shared" si="5"/>
        <v>0</v>
      </c>
      <c r="O34" s="24">
        <f t="shared" si="6"/>
        <v>0</v>
      </c>
      <c r="P34" s="24">
        <f t="shared" si="7"/>
        <v>0</v>
      </c>
      <c r="T34" s="145">
        <f t="shared" si="8"/>
        <v>17</v>
      </c>
      <c r="U34" s="145"/>
      <c r="V34" s="157" t="str">
        <f t="shared" si="9"/>
        <v>Drošinātāju uzstādīšana</v>
      </c>
      <c r="W34" s="145" t="str">
        <f t="shared" si="9"/>
        <v>gb</v>
      </c>
      <c r="X34" s="165">
        <f t="shared" si="9"/>
        <v>15</v>
      </c>
    </row>
    <row r="35" spans="1:24">
      <c r="A35" s="164">
        <v>18</v>
      </c>
      <c r="B35" s="165"/>
      <c r="C35" s="152" t="s">
        <v>1038</v>
      </c>
      <c r="D35" s="111" t="s">
        <v>58</v>
      </c>
      <c r="E35" s="158">
        <v>4</v>
      </c>
      <c r="F35" s="23"/>
      <c r="G35" s="23"/>
      <c r="H35" s="23">
        <f t="shared" si="1"/>
        <v>0</v>
      </c>
      <c r="I35" s="23"/>
      <c r="J35" s="23"/>
      <c r="K35" s="24">
        <f t="shared" si="2"/>
        <v>0</v>
      </c>
      <c r="L35" s="24">
        <f t="shared" si="3"/>
        <v>0</v>
      </c>
      <c r="M35" s="24">
        <f t="shared" si="4"/>
        <v>0</v>
      </c>
      <c r="N35" s="24">
        <f t="shared" si="5"/>
        <v>0</v>
      </c>
      <c r="O35" s="24">
        <f t="shared" si="6"/>
        <v>0</v>
      </c>
      <c r="P35" s="24">
        <f t="shared" si="7"/>
        <v>0</v>
      </c>
      <c r="T35" s="145">
        <f t="shared" si="8"/>
        <v>18</v>
      </c>
      <c r="U35" s="145"/>
      <c r="V35" s="157" t="str">
        <f t="shared" si="9"/>
        <v>Automātslēdža montāža sadalnē</v>
      </c>
      <c r="W35" s="145" t="str">
        <f t="shared" si="9"/>
        <v>gb</v>
      </c>
      <c r="X35" s="165">
        <f t="shared" si="9"/>
        <v>4</v>
      </c>
    </row>
    <row r="36" spans="1:24">
      <c r="A36" s="164">
        <v>19</v>
      </c>
      <c r="B36" s="165"/>
      <c r="C36" s="153" t="s">
        <v>1039</v>
      </c>
      <c r="D36" s="111" t="s">
        <v>58</v>
      </c>
      <c r="E36" s="158">
        <v>2</v>
      </c>
      <c r="F36" s="23"/>
      <c r="G36" s="23"/>
      <c r="H36" s="23">
        <f t="shared" si="1"/>
        <v>0</v>
      </c>
      <c r="I36" s="23"/>
      <c r="J36" s="23"/>
      <c r="K36" s="24">
        <f t="shared" si="2"/>
        <v>0</v>
      </c>
      <c r="L36" s="24">
        <f t="shared" si="3"/>
        <v>0</v>
      </c>
      <c r="M36" s="24">
        <f t="shared" si="4"/>
        <v>0</v>
      </c>
      <c r="N36" s="24">
        <f t="shared" si="5"/>
        <v>0</v>
      </c>
      <c r="O36" s="24">
        <f t="shared" si="6"/>
        <v>0</v>
      </c>
      <c r="P36" s="24">
        <f t="shared" si="7"/>
        <v>0</v>
      </c>
      <c r="T36" s="145">
        <f t="shared" si="8"/>
        <v>19</v>
      </c>
      <c r="U36" s="145"/>
      <c r="V36" s="157" t="str">
        <f t="shared" si="9"/>
        <v>Elektroenerģijas skaitītāja montāža</v>
      </c>
      <c r="W36" s="145" t="str">
        <f t="shared" si="9"/>
        <v>gb</v>
      </c>
      <c r="X36" s="165">
        <f t="shared" si="9"/>
        <v>2</v>
      </c>
    </row>
    <row r="37" spans="1:24">
      <c r="A37" s="164">
        <v>20</v>
      </c>
      <c r="B37" s="165"/>
      <c r="C37" s="153" t="s">
        <v>1040</v>
      </c>
      <c r="D37" s="111" t="s">
        <v>58</v>
      </c>
      <c r="E37" s="158">
        <v>3</v>
      </c>
      <c r="F37" s="23"/>
      <c r="G37" s="23"/>
      <c r="H37" s="23">
        <f t="shared" si="1"/>
        <v>0</v>
      </c>
      <c r="I37" s="23"/>
      <c r="J37" s="23"/>
      <c r="K37" s="24">
        <f t="shared" si="2"/>
        <v>0</v>
      </c>
      <c r="L37" s="24">
        <f t="shared" si="3"/>
        <v>0</v>
      </c>
      <c r="M37" s="24">
        <f t="shared" si="4"/>
        <v>0</v>
      </c>
      <c r="N37" s="24">
        <f t="shared" si="5"/>
        <v>0</v>
      </c>
      <c r="O37" s="24">
        <f t="shared" si="6"/>
        <v>0</v>
      </c>
      <c r="P37" s="24">
        <f t="shared" si="7"/>
        <v>0</v>
      </c>
      <c r="T37" s="145">
        <f t="shared" si="8"/>
        <v>20</v>
      </c>
      <c r="U37" s="145"/>
      <c r="V37" s="157" t="str">
        <f t="shared" si="9"/>
        <v>Elektroenerģijas skaitītāja demontāža</v>
      </c>
      <c r="W37" s="145" t="str">
        <f t="shared" si="9"/>
        <v>gb</v>
      </c>
      <c r="X37" s="165">
        <f t="shared" si="9"/>
        <v>3</v>
      </c>
    </row>
    <row r="38" spans="1:24">
      <c r="A38" s="164">
        <v>21</v>
      </c>
      <c r="B38" s="165"/>
      <c r="C38" s="153" t="s">
        <v>1041</v>
      </c>
      <c r="D38" s="111" t="s">
        <v>61</v>
      </c>
      <c r="E38" s="158">
        <v>2</v>
      </c>
      <c r="F38" s="23"/>
      <c r="G38" s="23"/>
      <c r="H38" s="23">
        <f t="shared" si="1"/>
        <v>0</v>
      </c>
      <c r="I38" s="23"/>
      <c r="J38" s="23"/>
      <c r="K38" s="24">
        <f t="shared" si="2"/>
        <v>0</v>
      </c>
      <c r="L38" s="24">
        <f t="shared" si="3"/>
        <v>0</v>
      </c>
      <c r="M38" s="24">
        <f t="shared" si="4"/>
        <v>0</v>
      </c>
      <c r="N38" s="24">
        <f t="shared" si="5"/>
        <v>0</v>
      </c>
      <c r="O38" s="24">
        <f t="shared" si="6"/>
        <v>0</v>
      </c>
      <c r="P38" s="24">
        <f t="shared" si="7"/>
        <v>0</v>
      </c>
      <c r="T38" s="145">
        <f t="shared" si="8"/>
        <v>21</v>
      </c>
      <c r="U38" s="145"/>
      <c r="V38" s="157" t="str">
        <f t="shared" si="9"/>
        <v>Vertikālā zemētāja dziļumā  līdz 5 m montāža</v>
      </c>
      <c r="W38" s="145" t="str">
        <f t="shared" si="9"/>
        <v>gb.</v>
      </c>
      <c r="X38" s="165">
        <f t="shared" si="9"/>
        <v>2</v>
      </c>
    </row>
    <row r="39" spans="1:24">
      <c r="A39" s="178"/>
      <c r="B39" s="179"/>
      <c r="C39" s="174" t="s">
        <v>960</v>
      </c>
      <c r="D39" s="162"/>
      <c r="E39" s="176"/>
      <c r="F39" s="163"/>
      <c r="G39" s="163"/>
      <c r="H39" s="163"/>
      <c r="I39" s="163"/>
      <c r="J39" s="163"/>
      <c r="K39" s="163"/>
      <c r="L39" s="163"/>
      <c r="M39" s="163"/>
      <c r="N39" s="163"/>
      <c r="O39" s="163"/>
      <c r="P39" s="163"/>
      <c r="T39" s="145"/>
      <c r="U39" s="145"/>
      <c r="V39" s="157" t="str">
        <f t="shared" si="9"/>
        <v>Materiālu izmaksas</v>
      </c>
      <c r="W39" s="145"/>
      <c r="X39" s="165"/>
    </row>
    <row r="40" spans="1:24">
      <c r="A40" s="164">
        <v>22</v>
      </c>
      <c r="B40" s="165"/>
      <c r="C40" s="152" t="s">
        <v>1042</v>
      </c>
      <c r="D40" s="111" t="s">
        <v>1204</v>
      </c>
      <c r="E40" s="158">
        <v>59</v>
      </c>
      <c r="F40" s="23"/>
      <c r="G40" s="23"/>
      <c r="H40" s="23">
        <f t="shared" si="1"/>
        <v>0</v>
      </c>
      <c r="I40" s="23"/>
      <c r="J40" s="23"/>
      <c r="K40" s="24">
        <f t="shared" si="2"/>
        <v>0</v>
      </c>
      <c r="L40" s="24">
        <f t="shared" si="3"/>
        <v>0</v>
      </c>
      <c r="M40" s="24">
        <f t="shared" si="4"/>
        <v>0</v>
      </c>
      <c r="N40" s="24">
        <f t="shared" si="5"/>
        <v>0</v>
      </c>
      <c r="O40" s="24">
        <f t="shared" si="6"/>
        <v>0</v>
      </c>
      <c r="P40" s="24">
        <f t="shared" si="7"/>
        <v>0</v>
      </c>
      <c r="T40" s="145">
        <f t="shared" si="8"/>
        <v>22</v>
      </c>
      <c r="U40" s="145"/>
      <c r="V40" s="157" t="str">
        <f t="shared" si="9"/>
        <v>Kabelis AXMK-4x150</v>
      </c>
      <c r="W40" s="145" t="str">
        <f t="shared" si="9"/>
        <v>m.</v>
      </c>
      <c r="X40" s="165">
        <f t="shared" si="9"/>
        <v>59</v>
      </c>
    </row>
    <row r="41" spans="1:24">
      <c r="A41" s="164">
        <v>23</v>
      </c>
      <c r="B41" s="165"/>
      <c r="C41" s="153" t="s">
        <v>1043</v>
      </c>
      <c r="D41" s="111" t="s">
        <v>61</v>
      </c>
      <c r="E41" s="158">
        <v>2</v>
      </c>
      <c r="F41" s="23"/>
      <c r="G41" s="23"/>
      <c r="H41" s="23">
        <f t="shared" si="1"/>
        <v>0</v>
      </c>
      <c r="I41" s="23"/>
      <c r="J41" s="23"/>
      <c r="K41" s="24">
        <f t="shared" si="2"/>
        <v>0</v>
      </c>
      <c r="L41" s="24">
        <f t="shared" si="3"/>
        <v>0</v>
      </c>
      <c r="M41" s="24">
        <f t="shared" si="4"/>
        <v>0</v>
      </c>
      <c r="N41" s="24">
        <f t="shared" si="5"/>
        <v>0</v>
      </c>
      <c r="O41" s="24">
        <f t="shared" si="6"/>
        <v>0</v>
      </c>
      <c r="P41" s="24">
        <f t="shared" si="7"/>
        <v>0</v>
      </c>
      <c r="T41" s="145">
        <f t="shared" si="8"/>
        <v>23</v>
      </c>
      <c r="U41" s="145"/>
      <c r="V41" s="157" t="str">
        <f t="shared" si="9"/>
        <v>Āderuzgalis 1x16.0 mm2</v>
      </c>
      <c r="W41" s="145" t="str">
        <f t="shared" si="9"/>
        <v>gb.</v>
      </c>
      <c r="X41" s="165">
        <f t="shared" si="9"/>
        <v>2</v>
      </c>
    </row>
    <row r="42" spans="1:24">
      <c r="A42" s="164">
        <v>24</v>
      </c>
      <c r="B42" s="165"/>
      <c r="C42" s="153" t="s">
        <v>1044</v>
      </c>
      <c r="D42" s="111" t="s">
        <v>61</v>
      </c>
      <c r="E42" s="158">
        <v>2</v>
      </c>
      <c r="F42" s="23"/>
      <c r="G42" s="23"/>
      <c r="H42" s="23">
        <f t="shared" si="1"/>
        <v>0</v>
      </c>
      <c r="I42" s="23"/>
      <c r="J42" s="23"/>
      <c r="K42" s="24">
        <f t="shared" si="2"/>
        <v>0</v>
      </c>
      <c r="L42" s="24">
        <f t="shared" si="3"/>
        <v>0</v>
      </c>
      <c r="M42" s="24">
        <f t="shared" si="4"/>
        <v>0</v>
      </c>
      <c r="N42" s="24">
        <f t="shared" si="5"/>
        <v>0</v>
      </c>
      <c r="O42" s="24">
        <f t="shared" si="6"/>
        <v>0</v>
      </c>
      <c r="P42" s="24">
        <f t="shared" si="7"/>
        <v>0</v>
      </c>
      <c r="T42" s="145">
        <f t="shared" si="8"/>
        <v>24</v>
      </c>
      <c r="U42" s="145"/>
      <c r="V42" s="157" t="str">
        <f t="shared" si="9"/>
        <v>Kabeļu kurpe, presējama 16mm2</v>
      </c>
      <c r="W42" s="145" t="str">
        <f t="shared" si="9"/>
        <v>gb.</v>
      </c>
      <c r="X42" s="165">
        <f t="shared" si="9"/>
        <v>2</v>
      </c>
    </row>
    <row r="43" spans="1:24">
      <c r="A43" s="164">
        <v>25</v>
      </c>
      <c r="B43" s="165"/>
      <c r="C43" s="152" t="s">
        <v>1045</v>
      </c>
      <c r="D43" s="111" t="s">
        <v>64</v>
      </c>
      <c r="E43" s="158">
        <v>5</v>
      </c>
      <c r="F43" s="23"/>
      <c r="G43" s="23"/>
      <c r="H43" s="23">
        <f t="shared" si="1"/>
        <v>0</v>
      </c>
      <c r="I43" s="23"/>
      <c r="J43" s="23"/>
      <c r="K43" s="24">
        <f t="shared" si="2"/>
        <v>0</v>
      </c>
      <c r="L43" s="24">
        <f t="shared" si="3"/>
        <v>0</v>
      </c>
      <c r="M43" s="24">
        <f t="shared" si="4"/>
        <v>0</v>
      </c>
      <c r="N43" s="24">
        <f t="shared" si="5"/>
        <v>0</v>
      </c>
      <c r="O43" s="24">
        <f t="shared" si="6"/>
        <v>0</v>
      </c>
      <c r="P43" s="24">
        <f t="shared" si="7"/>
        <v>0</v>
      </c>
      <c r="T43" s="145">
        <f t="shared" si="8"/>
        <v>25</v>
      </c>
      <c r="U43" s="145"/>
      <c r="V43" s="157" t="str">
        <f t="shared" si="9"/>
        <v>Kabeļa gala apdare EPKT0047 (70-150mm2)</v>
      </c>
      <c r="W43" s="145" t="str">
        <f t="shared" si="9"/>
        <v>kpl.</v>
      </c>
      <c r="X43" s="165">
        <f t="shared" si="9"/>
        <v>5</v>
      </c>
    </row>
    <row r="44" spans="1:24" ht="25.5">
      <c r="A44" s="164">
        <v>26</v>
      </c>
      <c r="B44" s="165"/>
      <c r="C44" s="152" t="s">
        <v>1046</v>
      </c>
      <c r="D44" s="111" t="s">
        <v>61</v>
      </c>
      <c r="E44" s="158">
        <v>2</v>
      </c>
      <c r="F44" s="23"/>
      <c r="G44" s="23"/>
      <c r="H44" s="23">
        <f t="shared" si="1"/>
        <v>0</v>
      </c>
      <c r="I44" s="23"/>
      <c r="J44" s="23"/>
      <c r="K44" s="24">
        <f t="shared" si="2"/>
        <v>0</v>
      </c>
      <c r="L44" s="24">
        <f t="shared" si="3"/>
        <v>0</v>
      </c>
      <c r="M44" s="24">
        <f t="shared" si="4"/>
        <v>0</v>
      </c>
      <c r="N44" s="24">
        <f t="shared" si="5"/>
        <v>0</v>
      </c>
      <c r="O44" s="24">
        <f t="shared" si="6"/>
        <v>0</v>
      </c>
      <c r="P44" s="24">
        <f t="shared" si="7"/>
        <v>0</v>
      </c>
      <c r="T44" s="145">
        <f t="shared" si="8"/>
        <v>26</v>
      </c>
      <c r="U44" s="145"/>
      <c r="V44" s="157" t="str">
        <f t="shared" si="9"/>
        <v xml:space="preserve">Gala apdare GUST 01/3x70-120/1000 0.6/1kV papīra izol. </v>
      </c>
      <c r="W44" s="145" t="str">
        <f t="shared" si="9"/>
        <v>gb.</v>
      </c>
      <c r="X44" s="165">
        <f t="shared" si="9"/>
        <v>2</v>
      </c>
    </row>
    <row r="45" spans="1:24" ht="25.5">
      <c r="A45" s="164">
        <v>27</v>
      </c>
      <c r="B45" s="165"/>
      <c r="C45" s="153" t="s">
        <v>1047</v>
      </c>
      <c r="D45" s="111" t="s">
        <v>64</v>
      </c>
      <c r="E45" s="158">
        <v>4</v>
      </c>
      <c r="F45" s="23"/>
      <c r="G45" s="23"/>
      <c r="H45" s="23">
        <f t="shared" si="1"/>
        <v>0</v>
      </c>
      <c r="I45" s="23"/>
      <c r="J45" s="23"/>
      <c r="K45" s="24">
        <f t="shared" si="2"/>
        <v>0</v>
      </c>
      <c r="L45" s="24">
        <f t="shared" si="3"/>
        <v>0</v>
      </c>
      <c r="M45" s="24">
        <f t="shared" si="4"/>
        <v>0</v>
      </c>
      <c r="N45" s="24">
        <f t="shared" si="5"/>
        <v>0</v>
      </c>
      <c r="O45" s="24">
        <f t="shared" si="6"/>
        <v>0</v>
      </c>
      <c r="P45" s="24">
        <f t="shared" si="7"/>
        <v>0</v>
      </c>
      <c r="T45" s="145">
        <f t="shared" si="8"/>
        <v>27</v>
      </c>
      <c r="U45" s="145"/>
      <c r="V45" s="157" t="str">
        <f t="shared" si="9"/>
        <v>Kape kabeļgalu hermetizēšanai 120-240 mm2 (SEC 1.6)</v>
      </c>
      <c r="W45" s="145" t="str">
        <f t="shared" si="9"/>
        <v>kpl.</v>
      </c>
      <c r="X45" s="165">
        <f t="shared" si="9"/>
        <v>4</v>
      </c>
    </row>
    <row r="46" spans="1:24" ht="25.5">
      <c r="A46" s="164">
        <v>28</v>
      </c>
      <c r="B46" s="165"/>
      <c r="C46" s="152" t="s">
        <v>1048</v>
      </c>
      <c r="D46" s="111" t="s">
        <v>61</v>
      </c>
      <c r="E46" s="158">
        <v>1</v>
      </c>
      <c r="F46" s="23"/>
      <c r="G46" s="23"/>
      <c r="H46" s="23">
        <f t="shared" si="1"/>
        <v>0</v>
      </c>
      <c r="I46" s="23"/>
      <c r="J46" s="23"/>
      <c r="K46" s="24">
        <f t="shared" si="2"/>
        <v>0</v>
      </c>
      <c r="L46" s="24">
        <f t="shared" si="3"/>
        <v>0</v>
      </c>
      <c r="M46" s="24">
        <f t="shared" si="4"/>
        <v>0</v>
      </c>
      <c r="N46" s="24">
        <f t="shared" si="5"/>
        <v>0</v>
      </c>
      <c r="O46" s="24">
        <f t="shared" si="6"/>
        <v>0</v>
      </c>
      <c r="P46" s="24">
        <f t="shared" si="7"/>
        <v>0</v>
      </c>
      <c r="T46" s="145">
        <f t="shared" si="8"/>
        <v>28</v>
      </c>
      <c r="U46" s="145"/>
      <c r="V46" s="157" t="str">
        <f t="shared" si="9"/>
        <v>Savienošanas uzmava (s/u) līdz 1kV, četrdzīslu kabelim 120-240 mm2 (TREJ-01/4x095-120/3SB)</v>
      </c>
      <c r="W46" s="145" t="str">
        <f t="shared" si="9"/>
        <v>gb.</v>
      </c>
      <c r="X46" s="165">
        <f t="shared" si="9"/>
        <v>1</v>
      </c>
    </row>
    <row r="47" spans="1:24">
      <c r="A47" s="164">
        <v>29</v>
      </c>
      <c r="B47" s="165"/>
      <c r="C47" s="153" t="s">
        <v>1049</v>
      </c>
      <c r="D47" s="111" t="s">
        <v>1204</v>
      </c>
      <c r="E47" s="158">
        <v>6</v>
      </c>
      <c r="F47" s="23"/>
      <c r="G47" s="23"/>
      <c r="H47" s="23">
        <f t="shared" si="1"/>
        <v>0</v>
      </c>
      <c r="I47" s="23"/>
      <c r="J47" s="23"/>
      <c r="K47" s="24">
        <f t="shared" si="2"/>
        <v>0</v>
      </c>
      <c r="L47" s="24">
        <f t="shared" si="3"/>
        <v>0</v>
      </c>
      <c r="M47" s="24">
        <f t="shared" si="4"/>
        <v>0</v>
      </c>
      <c r="N47" s="24">
        <f t="shared" si="5"/>
        <v>0</v>
      </c>
      <c r="O47" s="24">
        <f t="shared" si="6"/>
        <v>0</v>
      </c>
      <c r="P47" s="24">
        <f t="shared" si="7"/>
        <v>0</v>
      </c>
      <c r="T47" s="145">
        <f t="shared" si="8"/>
        <v>29</v>
      </c>
      <c r="U47" s="145"/>
      <c r="V47" s="157" t="str">
        <f t="shared" si="9"/>
        <v>Caurule PE-50 450N lokanā (pēc uzskaites)</v>
      </c>
      <c r="W47" s="145" t="str">
        <f t="shared" si="9"/>
        <v>m.</v>
      </c>
      <c r="X47" s="165">
        <f t="shared" si="9"/>
        <v>6</v>
      </c>
    </row>
    <row r="48" spans="1:24" ht="25.5">
      <c r="A48" s="164">
        <v>30</v>
      </c>
      <c r="B48" s="165"/>
      <c r="C48" s="152" t="s">
        <v>1050</v>
      </c>
      <c r="D48" s="111" t="s">
        <v>1204</v>
      </c>
      <c r="E48" s="158">
        <v>10</v>
      </c>
      <c r="F48" s="23"/>
      <c r="G48" s="23"/>
      <c r="H48" s="23">
        <f t="shared" si="1"/>
        <v>0</v>
      </c>
      <c r="I48" s="23"/>
      <c r="J48" s="23"/>
      <c r="K48" s="24">
        <f t="shared" si="2"/>
        <v>0</v>
      </c>
      <c r="L48" s="24">
        <f t="shared" si="3"/>
        <v>0</v>
      </c>
      <c r="M48" s="24">
        <f t="shared" si="4"/>
        <v>0</v>
      </c>
      <c r="N48" s="24">
        <f t="shared" si="5"/>
        <v>0</v>
      </c>
      <c r="O48" s="24">
        <f t="shared" si="6"/>
        <v>0</v>
      </c>
      <c r="P48" s="24">
        <f t="shared" si="7"/>
        <v>0</v>
      </c>
      <c r="T48" s="145">
        <f t="shared" si="8"/>
        <v>30</v>
      </c>
      <c r="U48" s="145"/>
      <c r="V48" s="157" t="str">
        <f t="shared" si="9"/>
        <v>Caurule PE-110 450N lokanā (sadalnes pamatnē)</v>
      </c>
      <c r="W48" s="145" t="str">
        <f t="shared" si="9"/>
        <v>m.</v>
      </c>
      <c r="X48" s="165">
        <f t="shared" si="9"/>
        <v>10</v>
      </c>
    </row>
    <row r="49" spans="1:24">
      <c r="A49" s="164">
        <v>31</v>
      </c>
      <c r="B49" s="165"/>
      <c r="C49" s="153" t="s">
        <v>1051</v>
      </c>
      <c r="D49" s="111" t="s">
        <v>56</v>
      </c>
      <c r="E49" s="158">
        <v>43</v>
      </c>
      <c r="F49" s="23"/>
      <c r="G49" s="23"/>
      <c r="H49" s="23">
        <f t="shared" si="1"/>
        <v>0</v>
      </c>
      <c r="I49" s="23"/>
      <c r="J49" s="23"/>
      <c r="K49" s="24">
        <f t="shared" si="2"/>
        <v>0</v>
      </c>
      <c r="L49" s="24">
        <f t="shared" si="3"/>
        <v>0</v>
      </c>
      <c r="M49" s="24">
        <f t="shared" si="4"/>
        <v>0</v>
      </c>
      <c r="N49" s="24">
        <f t="shared" si="5"/>
        <v>0</v>
      </c>
      <c r="O49" s="24">
        <f t="shared" si="6"/>
        <v>0</v>
      </c>
      <c r="P49" s="24">
        <f t="shared" si="7"/>
        <v>0</v>
      </c>
      <c r="T49" s="145">
        <f t="shared" si="8"/>
        <v>31</v>
      </c>
      <c r="U49" s="145"/>
      <c r="V49" s="157" t="str">
        <f t="shared" si="9"/>
        <v>Caurule, gofrēta 750N, d=110</v>
      </c>
      <c r="W49" s="145" t="str">
        <f t="shared" si="9"/>
        <v>m</v>
      </c>
      <c r="X49" s="165">
        <f t="shared" si="9"/>
        <v>43</v>
      </c>
    </row>
    <row r="50" spans="1:24">
      <c r="A50" s="164">
        <v>32</v>
      </c>
      <c r="B50" s="165"/>
      <c r="C50" s="152" t="s">
        <v>1052</v>
      </c>
      <c r="D50" s="111" t="s">
        <v>56</v>
      </c>
      <c r="E50" s="158">
        <v>45</v>
      </c>
      <c r="F50" s="23"/>
      <c r="G50" s="23"/>
      <c r="H50" s="23">
        <f t="shared" si="1"/>
        <v>0</v>
      </c>
      <c r="I50" s="23"/>
      <c r="J50" s="23"/>
      <c r="K50" s="24">
        <f t="shared" si="2"/>
        <v>0</v>
      </c>
      <c r="L50" s="24">
        <f t="shared" si="3"/>
        <v>0</v>
      </c>
      <c r="M50" s="24">
        <f t="shared" si="4"/>
        <v>0</v>
      </c>
      <c r="N50" s="24">
        <f t="shared" si="5"/>
        <v>0</v>
      </c>
      <c r="O50" s="24">
        <f t="shared" si="6"/>
        <v>0</v>
      </c>
      <c r="P50" s="24">
        <f t="shared" si="7"/>
        <v>0</v>
      </c>
      <c r="T50" s="145">
        <f t="shared" si="8"/>
        <v>32</v>
      </c>
      <c r="U50" s="145"/>
      <c r="V50" s="157" t="str">
        <f t="shared" si="9"/>
        <v>Signāllenta</v>
      </c>
      <c r="W50" s="145" t="str">
        <f t="shared" si="9"/>
        <v>m</v>
      </c>
      <c r="X50" s="165">
        <f t="shared" si="9"/>
        <v>45</v>
      </c>
    </row>
    <row r="51" spans="1:24" ht="25.5">
      <c r="A51" s="164">
        <v>33</v>
      </c>
      <c r="B51" s="165"/>
      <c r="C51" s="152" t="s">
        <v>1053</v>
      </c>
      <c r="D51" s="111" t="s">
        <v>61</v>
      </c>
      <c r="E51" s="158">
        <v>6</v>
      </c>
      <c r="F51" s="23"/>
      <c r="G51" s="23"/>
      <c r="H51" s="23">
        <f t="shared" si="1"/>
        <v>0</v>
      </c>
      <c r="I51" s="23"/>
      <c r="J51" s="23"/>
      <c r="K51" s="24">
        <f t="shared" si="2"/>
        <v>0</v>
      </c>
      <c r="L51" s="24">
        <f t="shared" si="3"/>
        <v>0</v>
      </c>
      <c r="M51" s="24">
        <f t="shared" si="4"/>
        <v>0</v>
      </c>
      <c r="N51" s="24">
        <f t="shared" si="5"/>
        <v>0</v>
      </c>
      <c r="O51" s="24">
        <f t="shared" si="6"/>
        <v>0</v>
      </c>
      <c r="P51" s="24">
        <f t="shared" si="7"/>
        <v>0</v>
      </c>
      <c r="T51" s="145">
        <f t="shared" si="8"/>
        <v>33</v>
      </c>
      <c r="U51" s="145"/>
      <c r="V51" s="157" t="str">
        <f t="shared" si="9"/>
        <v xml:space="preserve">Elektrods zemējuma, cinkots tērauds ar iespēju pagarināt, d=16 mm, 1.5m  </v>
      </c>
      <c r="W51" s="145" t="str">
        <f t="shared" si="9"/>
        <v>gb.</v>
      </c>
      <c r="X51" s="165">
        <f t="shared" si="9"/>
        <v>6</v>
      </c>
    </row>
    <row r="52" spans="1:24" ht="25.5">
      <c r="A52" s="164">
        <v>34</v>
      </c>
      <c r="B52" s="165"/>
      <c r="C52" s="152" t="s">
        <v>1054</v>
      </c>
      <c r="D52" s="111" t="s">
        <v>56</v>
      </c>
      <c r="E52" s="158">
        <v>1</v>
      </c>
      <c r="F52" s="23"/>
      <c r="G52" s="23"/>
      <c r="H52" s="23">
        <f t="shared" si="1"/>
        <v>0</v>
      </c>
      <c r="I52" s="23"/>
      <c r="J52" s="23"/>
      <c r="K52" s="24">
        <f t="shared" si="2"/>
        <v>0</v>
      </c>
      <c r="L52" s="24">
        <f t="shared" si="3"/>
        <v>0</v>
      </c>
      <c r="M52" s="24">
        <f t="shared" si="4"/>
        <v>0</v>
      </c>
      <c r="N52" s="24">
        <f t="shared" si="5"/>
        <v>0</v>
      </c>
      <c r="O52" s="24">
        <f t="shared" si="6"/>
        <v>0</v>
      </c>
      <c r="P52" s="24">
        <f t="shared" si="7"/>
        <v>0</v>
      </c>
      <c r="T52" s="145">
        <f t="shared" si="8"/>
        <v>34</v>
      </c>
      <c r="U52" s="145"/>
      <c r="V52" s="157" t="str">
        <f t="shared" si="9"/>
        <v>Zemējuma stieple, cinkota apaļdzelzs RD-8, sadalņu zemējumu kontūru savienošanai</v>
      </c>
      <c r="W52" s="145" t="str">
        <f t="shared" si="9"/>
        <v>m</v>
      </c>
      <c r="X52" s="165">
        <f t="shared" si="9"/>
        <v>1</v>
      </c>
    </row>
    <row r="53" spans="1:24" ht="51">
      <c r="A53" s="164">
        <v>35</v>
      </c>
      <c r="B53" s="165"/>
      <c r="C53" s="153" t="s">
        <v>1055</v>
      </c>
      <c r="D53" s="111" t="s">
        <v>61</v>
      </c>
      <c r="E53" s="158">
        <v>2</v>
      </c>
      <c r="F53" s="23"/>
      <c r="G53" s="23"/>
      <c r="H53" s="23">
        <f t="shared" si="1"/>
        <v>0</v>
      </c>
      <c r="I53" s="23"/>
      <c r="J53" s="23"/>
      <c r="K53" s="24">
        <f t="shared" si="2"/>
        <v>0</v>
      </c>
      <c r="L53" s="24">
        <f t="shared" si="3"/>
        <v>0</v>
      </c>
      <c r="M53" s="24">
        <f t="shared" si="4"/>
        <v>0</v>
      </c>
      <c r="N53" s="24">
        <f t="shared" si="5"/>
        <v>0</v>
      </c>
      <c r="O53" s="24">
        <f t="shared" si="6"/>
        <v>0</v>
      </c>
      <c r="P53" s="24">
        <f t="shared" si="7"/>
        <v>0</v>
      </c>
      <c r="T53" s="145">
        <f t="shared" si="8"/>
        <v>35</v>
      </c>
      <c r="U53" s="145"/>
      <c r="V53" s="157" t="str">
        <f t="shared" si="9"/>
        <v>Spaile zemējuma, universāla, cinkotam metālam, zemējuma elektroda d=20 mm savienošanai ar stiepli d=8-10 mm vai plakandzelzi 4x40 mm</v>
      </c>
      <c r="W53" s="145" t="str">
        <f t="shared" si="9"/>
        <v>gb.</v>
      </c>
      <c r="X53" s="165">
        <f t="shared" si="9"/>
        <v>2</v>
      </c>
    </row>
    <row r="54" spans="1:24">
      <c r="A54" s="164">
        <v>36</v>
      </c>
      <c r="B54" s="165"/>
      <c r="C54" s="153" t="s">
        <v>1056</v>
      </c>
      <c r="D54" s="111" t="s">
        <v>61</v>
      </c>
      <c r="E54" s="158">
        <v>2</v>
      </c>
      <c r="F54" s="23"/>
      <c r="G54" s="23"/>
      <c r="H54" s="23">
        <f t="shared" si="1"/>
        <v>0</v>
      </c>
      <c r="I54" s="23"/>
      <c r="J54" s="23"/>
      <c r="K54" s="24">
        <f t="shared" si="2"/>
        <v>0</v>
      </c>
      <c r="L54" s="24">
        <f t="shared" si="3"/>
        <v>0</v>
      </c>
      <c r="M54" s="24">
        <f t="shared" si="4"/>
        <v>0</v>
      </c>
      <c r="N54" s="24">
        <f t="shared" si="5"/>
        <v>0</v>
      </c>
      <c r="O54" s="24">
        <f t="shared" si="6"/>
        <v>0</v>
      </c>
      <c r="P54" s="24">
        <f t="shared" si="7"/>
        <v>0</v>
      </c>
      <c r="T54" s="145">
        <f t="shared" si="8"/>
        <v>36</v>
      </c>
      <c r="U54" s="145"/>
      <c r="V54" s="157" t="str">
        <f t="shared" si="9"/>
        <v>Elektroda uzgalis, iesišanai zemē</v>
      </c>
      <c r="W54" s="145" t="str">
        <f t="shared" si="9"/>
        <v>gb.</v>
      </c>
      <c r="X54" s="165">
        <f t="shared" si="9"/>
        <v>2</v>
      </c>
    </row>
    <row r="55" spans="1:24" ht="25.5">
      <c r="A55" s="164">
        <v>37</v>
      </c>
      <c r="B55" s="165"/>
      <c r="C55" s="153" t="s">
        <v>1057</v>
      </c>
      <c r="D55" s="111" t="s">
        <v>56</v>
      </c>
      <c r="E55" s="158">
        <v>2</v>
      </c>
      <c r="F55" s="23"/>
      <c r="G55" s="23"/>
      <c r="H55" s="23">
        <f t="shared" si="1"/>
        <v>0</v>
      </c>
      <c r="I55" s="23"/>
      <c r="J55" s="23"/>
      <c r="K55" s="24">
        <f t="shared" si="2"/>
        <v>0</v>
      </c>
      <c r="L55" s="24">
        <f t="shared" si="3"/>
        <v>0</v>
      </c>
      <c r="M55" s="24">
        <f t="shared" si="4"/>
        <v>0</v>
      </c>
      <c r="N55" s="24">
        <f t="shared" si="5"/>
        <v>0</v>
      </c>
      <c r="O55" s="24">
        <f t="shared" si="6"/>
        <v>0</v>
      </c>
      <c r="P55" s="24">
        <f t="shared" si="7"/>
        <v>0</v>
      </c>
      <c r="T55" s="145">
        <f t="shared" si="8"/>
        <v>37</v>
      </c>
      <c r="U55" s="145"/>
      <c r="V55" s="157" t="str">
        <f t="shared" si="9"/>
        <v>Lenta zemējuma kontūra savienojumu hermetizācijai</v>
      </c>
      <c r="W55" s="145" t="str">
        <f t="shared" si="9"/>
        <v>m</v>
      </c>
      <c r="X55" s="165">
        <f t="shared" si="9"/>
        <v>2</v>
      </c>
    </row>
    <row r="56" spans="1:24" ht="25.5">
      <c r="A56" s="164">
        <v>38</v>
      </c>
      <c r="B56" s="165"/>
      <c r="C56" s="152" t="s">
        <v>1058</v>
      </c>
      <c r="D56" s="111" t="s">
        <v>56</v>
      </c>
      <c r="E56" s="158">
        <v>6</v>
      </c>
      <c r="F56" s="23"/>
      <c r="G56" s="23"/>
      <c r="H56" s="23">
        <f t="shared" si="1"/>
        <v>0</v>
      </c>
      <c r="I56" s="23"/>
      <c r="J56" s="23"/>
      <c r="K56" s="24">
        <f t="shared" si="2"/>
        <v>0</v>
      </c>
      <c r="L56" s="24">
        <f t="shared" si="3"/>
        <v>0</v>
      </c>
      <c r="M56" s="24">
        <f t="shared" si="4"/>
        <v>0</v>
      </c>
      <c r="N56" s="24">
        <f t="shared" si="5"/>
        <v>0</v>
      </c>
      <c r="O56" s="24">
        <f t="shared" si="6"/>
        <v>0</v>
      </c>
      <c r="P56" s="24">
        <f t="shared" si="7"/>
        <v>0</v>
      </c>
      <c r="T56" s="145">
        <f t="shared" si="8"/>
        <v>38</v>
      </c>
      <c r="U56" s="145"/>
      <c r="V56" s="157" t="str">
        <f t="shared" si="9"/>
        <v>Zemētājvads Cu (izvadiem, savienošanai) d=16 mm, daudzdzīslu vadītājs</v>
      </c>
      <c r="W56" s="145" t="str">
        <f t="shared" si="9"/>
        <v>m</v>
      </c>
      <c r="X56" s="165">
        <f t="shared" si="9"/>
        <v>6</v>
      </c>
    </row>
    <row r="57" spans="1:24">
      <c r="A57" s="164">
        <v>39</v>
      </c>
      <c r="B57" s="165"/>
      <c r="C57" s="153" t="s">
        <v>1059</v>
      </c>
      <c r="D57" s="111" t="s">
        <v>61</v>
      </c>
      <c r="E57" s="158">
        <v>4</v>
      </c>
      <c r="F57" s="23"/>
      <c r="G57" s="23"/>
      <c r="H57" s="23">
        <f t="shared" ref="H57:H70" si="10">ROUND(F57*G57,2)</f>
        <v>0</v>
      </c>
      <c r="I57" s="23"/>
      <c r="J57" s="23"/>
      <c r="K57" s="24">
        <f t="shared" ref="K57:K70" si="11">H57+I57+J57</f>
        <v>0</v>
      </c>
      <c r="L57" s="24">
        <f t="shared" ref="L57:L70" si="12">ROUND(E57*F57,2)</f>
        <v>0</v>
      </c>
      <c r="M57" s="24">
        <f t="shared" ref="M57:M70" si="13">ROUND(E57*H57,2)</f>
        <v>0</v>
      </c>
      <c r="N57" s="24">
        <f t="shared" ref="N57:N70" si="14">ROUND(E57*I57,2)</f>
        <v>0</v>
      </c>
      <c r="O57" s="24">
        <f t="shared" ref="O57:O70" si="15">ROUND(E57*J57,2)</f>
        <v>0</v>
      </c>
      <c r="P57" s="24">
        <f t="shared" ref="P57:P70" si="16">M57+N57+O57</f>
        <v>0</v>
      </c>
      <c r="T57" s="145">
        <f t="shared" ref="T57:T70" si="17">A57</f>
        <v>39</v>
      </c>
      <c r="U57" s="145"/>
      <c r="V57" s="157" t="str">
        <f t="shared" si="9"/>
        <v>Automātslēdzis 3C63A</v>
      </c>
      <c r="W57" s="145" t="str">
        <f t="shared" si="9"/>
        <v>gb.</v>
      </c>
      <c r="X57" s="165">
        <f t="shared" si="9"/>
        <v>4</v>
      </c>
    </row>
    <row r="58" spans="1:24">
      <c r="A58" s="164">
        <v>40</v>
      </c>
      <c r="B58" s="165"/>
      <c r="C58" s="152" t="s">
        <v>1060</v>
      </c>
      <c r="D58" s="111" t="s">
        <v>61</v>
      </c>
      <c r="E58" s="158">
        <v>9</v>
      </c>
      <c r="F58" s="23"/>
      <c r="G58" s="23"/>
      <c r="H58" s="23">
        <f t="shared" si="10"/>
        <v>0</v>
      </c>
      <c r="I58" s="23"/>
      <c r="J58" s="23"/>
      <c r="K58" s="24">
        <f t="shared" si="11"/>
        <v>0</v>
      </c>
      <c r="L58" s="24">
        <f t="shared" si="12"/>
        <v>0</v>
      </c>
      <c r="M58" s="24">
        <f t="shared" si="13"/>
        <v>0</v>
      </c>
      <c r="N58" s="24">
        <f t="shared" si="14"/>
        <v>0</v>
      </c>
      <c r="O58" s="24">
        <f t="shared" si="15"/>
        <v>0</v>
      </c>
      <c r="P58" s="24">
        <f t="shared" si="16"/>
        <v>0</v>
      </c>
      <c r="T58" s="145">
        <f t="shared" si="17"/>
        <v>40</v>
      </c>
      <c r="U58" s="145"/>
      <c r="V58" s="157" t="str">
        <f t="shared" si="9"/>
        <v>Naži, NH-2</v>
      </c>
      <c r="W58" s="145" t="str">
        <f t="shared" si="9"/>
        <v>gb.</v>
      </c>
      <c r="X58" s="165">
        <f t="shared" si="9"/>
        <v>9</v>
      </c>
    </row>
    <row r="59" spans="1:24">
      <c r="A59" s="164">
        <v>41</v>
      </c>
      <c r="B59" s="165"/>
      <c r="C59" s="152" t="s">
        <v>1061</v>
      </c>
      <c r="D59" s="111" t="s">
        <v>61</v>
      </c>
      <c r="E59" s="158">
        <v>3</v>
      </c>
      <c r="F59" s="23"/>
      <c r="G59" s="23"/>
      <c r="H59" s="23">
        <f t="shared" si="10"/>
        <v>0</v>
      </c>
      <c r="I59" s="23"/>
      <c r="J59" s="23"/>
      <c r="K59" s="24">
        <f t="shared" si="11"/>
        <v>0</v>
      </c>
      <c r="L59" s="24">
        <f t="shared" si="12"/>
        <v>0</v>
      </c>
      <c r="M59" s="24">
        <f t="shared" si="13"/>
        <v>0</v>
      </c>
      <c r="N59" s="24">
        <f t="shared" si="14"/>
        <v>0</v>
      </c>
      <c r="O59" s="24">
        <f t="shared" si="15"/>
        <v>0</v>
      </c>
      <c r="P59" s="24">
        <f t="shared" si="16"/>
        <v>0</v>
      </c>
      <c r="T59" s="145">
        <f t="shared" si="17"/>
        <v>41</v>
      </c>
      <c r="U59" s="145"/>
      <c r="V59" s="157" t="str">
        <f t="shared" si="9"/>
        <v>Drošinātājs NH-00, 125A</v>
      </c>
      <c r="W59" s="145" t="str">
        <f t="shared" si="9"/>
        <v>gb.</v>
      </c>
      <c r="X59" s="165">
        <f t="shared" si="9"/>
        <v>3</v>
      </c>
    </row>
    <row r="60" spans="1:24">
      <c r="A60" s="164">
        <v>42</v>
      </c>
      <c r="B60" s="165"/>
      <c r="C60" s="152" t="s">
        <v>1062</v>
      </c>
      <c r="D60" s="111" t="s">
        <v>61</v>
      </c>
      <c r="E60" s="158">
        <v>3</v>
      </c>
      <c r="F60" s="23"/>
      <c r="G60" s="23"/>
      <c r="H60" s="23">
        <f t="shared" si="10"/>
        <v>0</v>
      </c>
      <c r="I60" s="23"/>
      <c r="J60" s="23"/>
      <c r="K60" s="24">
        <f t="shared" si="11"/>
        <v>0</v>
      </c>
      <c r="L60" s="24">
        <f t="shared" si="12"/>
        <v>0</v>
      </c>
      <c r="M60" s="24">
        <f t="shared" si="13"/>
        <v>0</v>
      </c>
      <c r="N60" s="24">
        <f t="shared" si="14"/>
        <v>0</v>
      </c>
      <c r="O60" s="24">
        <f t="shared" si="15"/>
        <v>0</v>
      </c>
      <c r="P60" s="24">
        <f t="shared" si="16"/>
        <v>0</v>
      </c>
      <c r="T60" s="145">
        <f t="shared" si="17"/>
        <v>42</v>
      </c>
      <c r="U60" s="145"/>
      <c r="V60" s="157" t="str">
        <f t="shared" si="9"/>
        <v>Drošinātājs NH-2, 125A</v>
      </c>
      <c r="W60" s="145" t="str">
        <f t="shared" si="9"/>
        <v>gb.</v>
      </c>
      <c r="X60" s="165">
        <f t="shared" si="9"/>
        <v>3</v>
      </c>
    </row>
    <row r="61" spans="1:24" ht="25.5">
      <c r="A61" s="164">
        <v>43</v>
      </c>
      <c r="B61" s="165"/>
      <c r="C61" s="153" t="s">
        <v>1063</v>
      </c>
      <c r="D61" s="111" t="s">
        <v>1203</v>
      </c>
      <c r="E61" s="158">
        <v>1</v>
      </c>
      <c r="F61" s="23"/>
      <c r="G61" s="23"/>
      <c r="H61" s="23">
        <f t="shared" si="10"/>
        <v>0</v>
      </c>
      <c r="I61" s="23"/>
      <c r="J61" s="23"/>
      <c r="K61" s="24">
        <f t="shared" si="11"/>
        <v>0</v>
      </c>
      <c r="L61" s="24">
        <f t="shared" si="12"/>
        <v>0</v>
      </c>
      <c r="M61" s="24">
        <f t="shared" si="13"/>
        <v>0</v>
      </c>
      <c r="N61" s="24">
        <f t="shared" si="14"/>
        <v>0</v>
      </c>
      <c r="O61" s="24">
        <f t="shared" si="15"/>
        <v>0</v>
      </c>
      <c r="P61" s="24">
        <f t="shared" si="16"/>
        <v>0</v>
      </c>
      <c r="T61" s="145">
        <f t="shared" si="17"/>
        <v>43</v>
      </c>
      <c r="U61" s="145"/>
      <c r="V61" s="157" t="str">
        <f t="shared" si="9"/>
        <v>Sadalne IUSR-400, komplektējama ar strāvmaiņiem līdz 400A (IUSR-400-250/5)</v>
      </c>
      <c r="W61" s="145" t="str">
        <f t="shared" si="9"/>
        <v>gab.</v>
      </c>
      <c r="X61" s="165">
        <f t="shared" si="9"/>
        <v>1</v>
      </c>
    </row>
    <row r="62" spans="1:24">
      <c r="A62" s="164">
        <v>44</v>
      </c>
      <c r="B62" s="165"/>
      <c r="C62" s="152" t="s">
        <v>1064</v>
      </c>
      <c r="D62" s="111" t="s">
        <v>1203</v>
      </c>
      <c r="E62" s="158">
        <v>1</v>
      </c>
      <c r="F62" s="23"/>
      <c r="G62" s="23"/>
      <c r="H62" s="23">
        <f t="shared" si="10"/>
        <v>0</v>
      </c>
      <c r="I62" s="23"/>
      <c r="J62" s="23"/>
      <c r="K62" s="24">
        <f t="shared" si="11"/>
        <v>0</v>
      </c>
      <c r="L62" s="24">
        <f t="shared" si="12"/>
        <v>0</v>
      </c>
      <c r="M62" s="24">
        <f t="shared" si="13"/>
        <v>0</v>
      </c>
      <c r="N62" s="24">
        <f t="shared" si="14"/>
        <v>0</v>
      </c>
      <c r="O62" s="24">
        <f t="shared" si="15"/>
        <v>0</v>
      </c>
      <c r="P62" s="24">
        <f t="shared" si="16"/>
        <v>0</v>
      </c>
      <c r="T62" s="145">
        <f t="shared" si="17"/>
        <v>44</v>
      </c>
      <c r="U62" s="145"/>
      <c r="V62" s="157" t="str">
        <f t="shared" si="9"/>
        <v>Sadalne KKM-6-25-002+USM-4/63</v>
      </c>
      <c r="W62" s="145" t="str">
        <f t="shared" si="9"/>
        <v>gab.</v>
      </c>
      <c r="X62" s="165">
        <f t="shared" si="9"/>
        <v>1</v>
      </c>
    </row>
    <row r="63" spans="1:24" ht="25.5">
      <c r="A63" s="164">
        <v>45</v>
      </c>
      <c r="B63" s="165"/>
      <c r="C63" s="153" t="s">
        <v>1065</v>
      </c>
      <c r="D63" s="111" t="s">
        <v>61</v>
      </c>
      <c r="E63" s="158">
        <v>1</v>
      </c>
      <c r="F63" s="23"/>
      <c r="G63" s="23"/>
      <c r="H63" s="23">
        <f t="shared" si="10"/>
        <v>0</v>
      </c>
      <c r="I63" s="23"/>
      <c r="J63" s="23"/>
      <c r="K63" s="24">
        <f t="shared" si="11"/>
        <v>0</v>
      </c>
      <c r="L63" s="24">
        <f t="shared" si="12"/>
        <v>0</v>
      </c>
      <c r="M63" s="24">
        <f t="shared" si="13"/>
        <v>0</v>
      </c>
      <c r="N63" s="24">
        <f t="shared" si="14"/>
        <v>0</v>
      </c>
      <c r="O63" s="24">
        <f t="shared" si="15"/>
        <v>0</v>
      </c>
      <c r="P63" s="24">
        <f t="shared" si="16"/>
        <v>0</v>
      </c>
      <c r="T63" s="145">
        <f t="shared" si="17"/>
        <v>45</v>
      </c>
      <c r="U63" s="145"/>
      <c r="V63" s="157" t="str">
        <f t="shared" si="9"/>
        <v>Uzskaites sadalnes pamatne 1 skaitītājam IUSR-P</v>
      </c>
      <c r="W63" s="145" t="str">
        <f t="shared" si="9"/>
        <v>gb.</v>
      </c>
      <c r="X63" s="165">
        <f t="shared" si="9"/>
        <v>1</v>
      </c>
    </row>
    <row r="64" spans="1:24">
      <c r="A64" s="164">
        <v>46</v>
      </c>
      <c r="B64" s="165"/>
      <c r="C64" s="152" t="s">
        <v>1066</v>
      </c>
      <c r="D64" s="111" t="s">
        <v>61</v>
      </c>
      <c r="E64" s="158">
        <v>1</v>
      </c>
      <c r="F64" s="23"/>
      <c r="G64" s="23"/>
      <c r="H64" s="23">
        <f t="shared" si="10"/>
        <v>0</v>
      </c>
      <c r="I64" s="23"/>
      <c r="J64" s="23"/>
      <c r="K64" s="24">
        <f t="shared" si="11"/>
        <v>0</v>
      </c>
      <c r="L64" s="24">
        <f t="shared" si="12"/>
        <v>0</v>
      </c>
      <c r="M64" s="24">
        <f t="shared" si="13"/>
        <v>0</v>
      </c>
      <c r="N64" s="24">
        <f t="shared" si="14"/>
        <v>0</v>
      </c>
      <c r="O64" s="24">
        <f t="shared" si="15"/>
        <v>0</v>
      </c>
      <c r="P64" s="24">
        <f t="shared" si="16"/>
        <v>0</v>
      </c>
      <c r="T64" s="145">
        <f t="shared" si="17"/>
        <v>46</v>
      </c>
      <c r="U64" s="145"/>
      <c r="V64" s="157" t="str">
        <f t="shared" si="9"/>
        <v>Pamatne PKM-6, sadalnei KKM-6</v>
      </c>
      <c r="W64" s="145" t="str">
        <f t="shared" si="9"/>
        <v>gb.</v>
      </c>
      <c r="X64" s="165">
        <f t="shared" si="9"/>
        <v>1</v>
      </c>
    </row>
    <row r="65" spans="1:236">
      <c r="A65" s="164">
        <v>47</v>
      </c>
      <c r="B65" s="165"/>
      <c r="C65" s="152" t="s">
        <v>1067</v>
      </c>
      <c r="D65" s="111" t="s">
        <v>1205</v>
      </c>
      <c r="E65" s="158">
        <v>96</v>
      </c>
      <c r="F65" s="23"/>
      <c r="G65" s="23"/>
      <c r="H65" s="23">
        <f t="shared" si="10"/>
        <v>0</v>
      </c>
      <c r="I65" s="23"/>
      <c r="J65" s="23"/>
      <c r="K65" s="24">
        <f t="shared" si="11"/>
        <v>0</v>
      </c>
      <c r="L65" s="24">
        <f t="shared" si="12"/>
        <v>0</v>
      </c>
      <c r="M65" s="24">
        <f t="shared" si="13"/>
        <v>0</v>
      </c>
      <c r="N65" s="24">
        <f t="shared" si="14"/>
        <v>0</v>
      </c>
      <c r="O65" s="24">
        <f t="shared" si="15"/>
        <v>0</v>
      </c>
      <c r="P65" s="24">
        <f t="shared" si="16"/>
        <v>0</v>
      </c>
      <c r="T65" s="145">
        <f t="shared" si="17"/>
        <v>47</v>
      </c>
      <c r="U65" s="145"/>
      <c r="V65" s="157" t="str">
        <f t="shared" si="9"/>
        <v xml:space="preserve">Keramzīts </v>
      </c>
      <c r="W65" s="145" t="str">
        <f t="shared" si="9"/>
        <v>l.</v>
      </c>
      <c r="X65" s="165">
        <f t="shared" si="9"/>
        <v>96</v>
      </c>
    </row>
    <row r="66" spans="1:236">
      <c r="A66" s="164">
        <v>48</v>
      </c>
      <c r="B66" s="165"/>
      <c r="C66" s="153" t="s">
        <v>1068</v>
      </c>
      <c r="D66" s="111" t="s">
        <v>61</v>
      </c>
      <c r="E66" s="158">
        <v>1</v>
      </c>
      <c r="F66" s="23"/>
      <c r="G66" s="23"/>
      <c r="H66" s="23">
        <f t="shared" si="10"/>
        <v>0</v>
      </c>
      <c r="I66" s="23"/>
      <c r="J66" s="23"/>
      <c r="K66" s="24">
        <f t="shared" si="11"/>
        <v>0</v>
      </c>
      <c r="L66" s="24">
        <f t="shared" si="12"/>
        <v>0</v>
      </c>
      <c r="M66" s="24">
        <f t="shared" si="13"/>
        <v>0</v>
      </c>
      <c r="N66" s="24">
        <f t="shared" si="14"/>
        <v>0</v>
      </c>
      <c r="O66" s="24">
        <f t="shared" si="15"/>
        <v>0</v>
      </c>
      <c r="P66" s="24">
        <f t="shared" si="16"/>
        <v>0</v>
      </c>
      <c r="T66" s="145">
        <f t="shared" si="17"/>
        <v>48</v>
      </c>
      <c r="U66" s="145"/>
      <c r="V66" s="157" t="str">
        <f t="shared" si="9"/>
        <v>Sadalnes slēdzene</v>
      </c>
      <c r="W66" s="145" t="str">
        <f t="shared" si="9"/>
        <v>gb.</v>
      </c>
      <c r="X66" s="165">
        <f t="shared" si="9"/>
        <v>1</v>
      </c>
    </row>
    <row r="67" spans="1:236">
      <c r="A67" s="178"/>
      <c r="B67" s="179"/>
      <c r="C67" s="173" t="s">
        <v>1069</v>
      </c>
      <c r="D67" s="162"/>
      <c r="E67" s="176"/>
      <c r="F67" s="163"/>
      <c r="G67" s="163"/>
      <c r="H67" s="163"/>
      <c r="I67" s="163"/>
      <c r="J67" s="163"/>
      <c r="K67" s="163"/>
      <c r="L67" s="163"/>
      <c r="M67" s="163"/>
      <c r="N67" s="163"/>
      <c r="O67" s="163"/>
      <c r="P67" s="163"/>
      <c r="T67" s="145"/>
      <c r="U67" s="145"/>
      <c r="V67" s="157" t="str">
        <f t="shared" si="9"/>
        <v>Citi darbi</v>
      </c>
      <c r="W67" s="145"/>
      <c r="X67" s="165"/>
    </row>
    <row r="68" spans="1:236">
      <c r="A68" s="178"/>
      <c r="B68" s="179"/>
      <c r="C68" s="174" t="s">
        <v>939</v>
      </c>
      <c r="D68" s="162"/>
      <c r="E68" s="176"/>
      <c r="F68" s="163"/>
      <c r="G68" s="163"/>
      <c r="H68" s="163"/>
      <c r="I68" s="163"/>
      <c r="J68" s="163"/>
      <c r="K68" s="163"/>
      <c r="L68" s="163"/>
      <c r="M68" s="163"/>
      <c r="N68" s="163"/>
      <c r="O68" s="163"/>
      <c r="P68" s="163"/>
      <c r="T68" s="145"/>
      <c r="U68" s="145"/>
      <c r="V68" s="157" t="str">
        <f t="shared" si="9"/>
        <v>Darbu izmaksas</v>
      </c>
      <c r="W68" s="145"/>
      <c r="X68" s="165"/>
    </row>
    <row r="69" spans="1:236">
      <c r="A69" s="164">
        <v>49</v>
      </c>
      <c r="B69" s="165"/>
      <c r="C69" s="153" t="s">
        <v>958</v>
      </c>
      <c r="D69" s="111" t="s">
        <v>56</v>
      </c>
      <c r="E69" s="158">
        <v>45</v>
      </c>
      <c r="F69" s="23"/>
      <c r="G69" s="23"/>
      <c r="H69" s="23">
        <f t="shared" si="10"/>
        <v>0</v>
      </c>
      <c r="I69" s="23"/>
      <c r="J69" s="23"/>
      <c r="K69" s="24">
        <f t="shared" si="11"/>
        <v>0</v>
      </c>
      <c r="L69" s="24">
        <f t="shared" si="12"/>
        <v>0</v>
      </c>
      <c r="M69" s="24">
        <f t="shared" si="13"/>
        <v>0</v>
      </c>
      <c r="N69" s="24">
        <f t="shared" si="14"/>
        <v>0</v>
      </c>
      <c r="O69" s="24">
        <f t="shared" si="15"/>
        <v>0</v>
      </c>
      <c r="P69" s="24">
        <f t="shared" si="16"/>
        <v>0</v>
      </c>
      <c r="T69" s="145">
        <f t="shared" si="17"/>
        <v>49</v>
      </c>
      <c r="U69" s="145"/>
      <c r="V69" s="157" t="str">
        <f t="shared" si="9"/>
        <v>EPL vai sarkanās līnijas nospraušana</v>
      </c>
      <c r="W69" s="145" t="str">
        <f t="shared" si="9"/>
        <v>m</v>
      </c>
      <c r="X69" s="165">
        <f t="shared" si="9"/>
        <v>45</v>
      </c>
    </row>
    <row r="70" spans="1:236" ht="13.5" thickBot="1">
      <c r="A70" s="164">
        <v>50</v>
      </c>
      <c r="B70" s="165"/>
      <c r="C70" s="152" t="s">
        <v>959</v>
      </c>
      <c r="D70" s="111" t="s">
        <v>56</v>
      </c>
      <c r="E70" s="158">
        <v>45</v>
      </c>
      <c r="F70" s="23"/>
      <c r="G70" s="23"/>
      <c r="H70" s="23">
        <f t="shared" si="10"/>
        <v>0</v>
      </c>
      <c r="I70" s="23"/>
      <c r="J70" s="23"/>
      <c r="K70" s="24">
        <f t="shared" si="11"/>
        <v>0</v>
      </c>
      <c r="L70" s="24">
        <f t="shared" si="12"/>
        <v>0</v>
      </c>
      <c r="M70" s="24">
        <f t="shared" si="13"/>
        <v>0</v>
      </c>
      <c r="N70" s="24">
        <f t="shared" si="14"/>
        <v>0</v>
      </c>
      <c r="O70" s="24">
        <f t="shared" si="15"/>
        <v>0</v>
      </c>
      <c r="P70" s="24">
        <f t="shared" si="16"/>
        <v>0</v>
      </c>
      <c r="T70" s="145">
        <f t="shared" si="17"/>
        <v>50</v>
      </c>
      <c r="U70" s="145"/>
      <c r="V70" s="157" t="str">
        <f t="shared" si="9"/>
        <v>EPL digitālā uzmērīšana</v>
      </c>
      <c r="W70" s="145" t="str">
        <f t="shared" si="9"/>
        <v>m</v>
      </c>
      <c r="X70" s="165">
        <f t="shared" si="9"/>
        <v>45</v>
      </c>
    </row>
    <row r="71" spans="1:236" ht="30" customHeight="1" thickBot="1">
      <c r="A71" s="256" t="s">
        <v>52</v>
      </c>
      <c r="B71" s="257"/>
      <c r="C71" s="257"/>
      <c r="D71" s="257"/>
      <c r="E71" s="257"/>
      <c r="F71" s="257"/>
      <c r="G71" s="257"/>
      <c r="H71" s="257"/>
      <c r="I71" s="257"/>
      <c r="J71" s="257"/>
      <c r="K71" s="257"/>
      <c r="L71" s="60">
        <f>SUM(L16:L70)</f>
        <v>0</v>
      </c>
      <c r="M71" s="60">
        <f>SUM(M16:M70)</f>
        <v>0</v>
      </c>
      <c r="N71" s="60">
        <f>SUM(N16:N70)</f>
        <v>0</v>
      </c>
      <c r="O71" s="60">
        <f>SUM(O16:O70)</f>
        <v>0</v>
      </c>
      <c r="P71" s="60">
        <f>SUM(P16:P70)</f>
        <v>0</v>
      </c>
      <c r="Q71" s="10"/>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row>
    <row r="72" spans="1:236" ht="12.75" customHeight="1">
      <c r="A72" s="58"/>
      <c r="B72" s="58"/>
      <c r="C72" s="58"/>
      <c r="D72" s="58"/>
      <c r="E72" s="58"/>
      <c r="F72" s="58"/>
      <c r="G72" s="58"/>
      <c r="H72" s="58"/>
      <c r="I72" s="58"/>
      <c r="J72" s="58"/>
      <c r="K72" s="58"/>
      <c r="L72" s="59"/>
      <c r="M72" s="59"/>
      <c r="N72" s="59"/>
      <c r="O72" s="59"/>
      <c r="P72" s="59"/>
      <c r="Q72" s="10"/>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row>
    <row r="73" spans="1:236" ht="22.5" customHeight="1">
      <c r="A73" s="146" t="s">
        <v>53</v>
      </c>
      <c r="B73" s="58"/>
      <c r="C73" s="58"/>
      <c r="D73" s="58"/>
      <c r="E73" s="58"/>
      <c r="F73" s="58"/>
      <c r="G73" s="58"/>
      <c r="H73" s="58"/>
      <c r="I73" s="58"/>
      <c r="J73" s="58"/>
      <c r="K73" s="58"/>
      <c r="L73" s="59"/>
      <c r="M73" s="59"/>
      <c r="N73" s="59"/>
      <c r="O73" s="59"/>
      <c r="P73" s="59"/>
      <c r="Q73" s="10"/>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row>
    <row r="74" spans="1:236">
      <c r="A74" s="3"/>
      <c r="B74" s="26"/>
      <c r="C74" s="27"/>
      <c r="D74" s="28"/>
      <c r="E74" s="25"/>
      <c r="F74" s="29"/>
      <c r="G74" s="30"/>
      <c r="H74" s="30"/>
      <c r="I74" s="30"/>
      <c r="J74" s="30"/>
      <c r="K74" s="31"/>
      <c r="L74" s="31"/>
      <c r="M74" s="31"/>
      <c r="N74" s="31"/>
      <c r="O74" s="32"/>
      <c r="P74" s="32"/>
      <c r="Q74" s="12"/>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row>
    <row r="75" spans="1:236">
      <c r="A75" s="26"/>
      <c r="B75" s="26"/>
      <c r="C75" s="27"/>
      <c r="D75" s="28"/>
      <c r="E75" s="25"/>
      <c r="F75" s="29"/>
      <c r="G75" s="30"/>
      <c r="H75" s="30"/>
      <c r="I75" s="30"/>
      <c r="J75" s="30"/>
      <c r="K75" s="31"/>
      <c r="L75" s="31"/>
      <c r="M75" s="31"/>
      <c r="N75" s="31"/>
      <c r="O75" s="32"/>
      <c r="P75" s="32"/>
      <c r="Q75" s="12"/>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row>
    <row r="76" spans="1:236" ht="13.5">
      <c r="B76" s="61"/>
      <c r="C76" s="71" t="s">
        <v>6</v>
      </c>
      <c r="D76" s="248">
        <f>KOPTĀME!B25</f>
        <v>0</v>
      </c>
      <c r="E76" s="248"/>
      <c r="F76" s="248"/>
      <c r="G76" s="248"/>
      <c r="H76" s="248"/>
      <c r="I76" s="248"/>
      <c r="J76" s="248"/>
      <c r="K76" s="248"/>
      <c r="L76" s="248"/>
      <c r="M76" s="248"/>
      <c r="N76" s="248"/>
      <c r="O76" s="248"/>
      <c r="P76" s="248"/>
    </row>
    <row r="77" spans="1:236" ht="10.5" customHeight="1">
      <c r="B77" s="61"/>
      <c r="C77" s="72"/>
      <c r="D77" s="204" t="s">
        <v>7</v>
      </c>
      <c r="E77" s="204"/>
      <c r="F77" s="204"/>
      <c r="G77" s="204"/>
      <c r="H77" s="204"/>
      <c r="I77" s="204"/>
      <c r="J77" s="204"/>
      <c r="K77" s="204"/>
      <c r="L77" s="204"/>
      <c r="M77" s="204"/>
      <c r="N77" s="204"/>
      <c r="O77" s="204"/>
      <c r="P77" s="204"/>
    </row>
    <row r="78" spans="1:236" s="6" customFormat="1" ht="10.5" customHeight="1">
      <c r="A78" s="4"/>
      <c r="B78" s="61"/>
      <c r="C78" s="72"/>
      <c r="D78" s="180"/>
      <c r="E78" s="180"/>
      <c r="F78" s="180"/>
      <c r="G78" s="180"/>
      <c r="H78" s="180"/>
      <c r="I78" s="180"/>
      <c r="J78" s="180"/>
      <c r="K78" s="180"/>
      <c r="L78" s="180"/>
      <c r="M78" s="180"/>
      <c r="N78" s="180"/>
      <c r="O78" s="180"/>
      <c r="P78" s="180"/>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row>
    <row r="79" spans="1:236" s="6" customFormat="1" ht="15">
      <c r="A79" s="4"/>
      <c r="B79" s="61"/>
      <c r="C79" s="100" t="s">
        <v>39</v>
      </c>
      <c r="D79" s="251">
        <f>KOPTĀME!B30</f>
        <v>0</v>
      </c>
      <c r="E79" s="251"/>
      <c r="F79" s="251"/>
      <c r="G79" s="147"/>
      <c r="H79" s="147"/>
      <c r="I79" s="147"/>
      <c r="J79" s="147"/>
      <c r="K79" s="147"/>
      <c r="L79" s="147"/>
      <c r="M79" s="148"/>
      <c r="N79" s="149"/>
      <c r="O79" s="2"/>
      <c r="P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row>
    <row r="80" spans="1:236" s="6" customFormat="1" ht="14.25">
      <c r="A80" s="4"/>
      <c r="B80" s="61"/>
      <c r="C80" s="76"/>
      <c r="D80" s="77"/>
      <c r="E80" s="76"/>
      <c r="F80" s="65"/>
      <c r="G80" s="150"/>
      <c r="H80" s="150"/>
      <c r="I80" s="150"/>
      <c r="J80" s="150"/>
      <c r="K80" s="150"/>
      <c r="L80" s="150"/>
      <c r="M80" s="150"/>
      <c r="N80" s="151"/>
      <c r="O80" s="2"/>
      <c r="P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row>
    <row r="81" spans="1:236" s="6" customFormat="1" ht="13.5">
      <c r="A81" s="4"/>
      <c r="B81" s="61"/>
      <c r="C81" s="71" t="s">
        <v>12</v>
      </c>
      <c r="D81" s="247">
        <f>'1_Kopsav.'!C42</f>
        <v>0</v>
      </c>
      <c r="E81" s="247"/>
      <c r="F81" s="247"/>
      <c r="G81" s="247"/>
      <c r="H81" s="247"/>
      <c r="I81" s="247"/>
      <c r="J81" s="247"/>
      <c r="K81" s="247"/>
      <c r="L81" s="247"/>
      <c r="M81" s="247"/>
      <c r="N81" s="247"/>
      <c r="O81" s="247"/>
      <c r="P81" s="247"/>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row>
    <row r="82" spans="1:236" s="6" customFormat="1">
      <c r="A82" s="4"/>
      <c r="B82" s="61"/>
      <c r="C82" s="72"/>
      <c r="D82" s="204" t="s">
        <v>7</v>
      </c>
      <c r="E82" s="204"/>
      <c r="F82" s="204"/>
      <c r="G82" s="204"/>
      <c r="H82" s="204"/>
      <c r="I82" s="204"/>
      <c r="J82" s="204"/>
      <c r="K82" s="204"/>
      <c r="L82" s="204"/>
      <c r="M82" s="204"/>
      <c r="N82" s="204"/>
      <c r="O82" s="204"/>
      <c r="P82" s="204"/>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row>
    <row r="83" spans="1:236" s="6" customFormat="1" ht="9" customHeight="1">
      <c r="A83" s="4"/>
      <c r="B83" s="4"/>
      <c r="C83" s="72"/>
      <c r="D83" s="205"/>
      <c r="E83" s="205"/>
      <c r="F83" s="205"/>
      <c r="G83" s="33"/>
      <c r="H83" s="33"/>
      <c r="I83" s="33"/>
      <c r="J83" s="33"/>
      <c r="K83" s="2"/>
      <c r="L83" s="3"/>
      <c r="M83" s="3"/>
      <c r="N83" s="3"/>
      <c r="O83" s="3"/>
      <c r="P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row>
    <row r="84" spans="1:236" s="6" customFormat="1" ht="13.5">
      <c r="A84" s="4"/>
      <c r="B84" s="4"/>
      <c r="C84" s="75" t="s">
        <v>8</v>
      </c>
      <c r="D84" s="101">
        <f>KOPTĀME!B28</f>
        <v>0</v>
      </c>
      <c r="E84" s="101"/>
      <c r="F84" s="72"/>
      <c r="G84" s="33"/>
      <c r="H84" s="33"/>
      <c r="K84" s="3"/>
      <c r="L84" s="3"/>
      <c r="M84" s="3"/>
      <c r="N84" s="3"/>
      <c r="O84" s="3"/>
      <c r="P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row>
  </sheetData>
  <sheetProtection algorithmName="SHA-512" hashValue="n3O45x5dDFanuZ0fN3BzjszFuQVI3zsIui0D8qswT6pNjXyidP8STTSdX+viUdW4yVJOxIsIDW0ChaMZg0vvOw==" saltValue="HafTujYVtiwALgUXgmC3Hg==" spinCount="100000" sheet="1" formatCells="0" formatColumns="0" formatRows="0" insertColumns="0" insertRows="0" insertHyperlinks="0" deleteColumns="0" deleteRows="0" selectLockedCells="1" sort="0" autoFilter="0" pivotTables="0"/>
  <autoFilter ref="A15:IB71" xr:uid="{00000000-0009-0000-0000-00000D000000}"/>
  <mergeCells count="22">
    <mergeCell ref="D83:F83"/>
    <mergeCell ref="T14:T15"/>
    <mergeCell ref="U14:U15"/>
    <mergeCell ref="V14:V15"/>
    <mergeCell ref="W14:W15"/>
    <mergeCell ref="D76:P76"/>
    <mergeCell ref="D77:P77"/>
    <mergeCell ref="D79:F79"/>
    <mergeCell ref="D81:P81"/>
    <mergeCell ref="D82:P82"/>
    <mergeCell ref="X14:X15"/>
    <mergeCell ref="A71:K71"/>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B65"/>
  <sheetViews>
    <sheetView view="pageBreakPreview" topLeftCell="F1" zoomScaleNormal="100" zoomScaleSheetLayoutView="100" workbookViewId="0">
      <selection activeCell="J18" sqref="J18"/>
    </sheetView>
  </sheetViews>
  <sheetFormatPr defaultRowHeight="12.75"/>
  <cols>
    <col min="1" max="1" width="6.28515625" style="4" customWidth="1"/>
    <col min="2" max="2" width="3.28515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13</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1072</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1112</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P52</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6">
        <v>1</v>
      </c>
      <c r="B16" s="184"/>
      <c r="C16" s="174" t="s">
        <v>1073</v>
      </c>
      <c r="D16" s="162"/>
      <c r="E16" s="176"/>
      <c r="F16" s="163"/>
      <c r="G16" s="163"/>
      <c r="H16" s="163"/>
      <c r="I16" s="163"/>
      <c r="J16" s="163"/>
      <c r="K16" s="163"/>
      <c r="L16" s="163"/>
      <c r="M16" s="163"/>
      <c r="N16" s="163"/>
      <c r="O16" s="163"/>
      <c r="P16" s="163"/>
      <c r="T16" s="145">
        <f t="shared" ref="T16:T51" si="0">A16</f>
        <v>1</v>
      </c>
      <c r="U16" s="145"/>
      <c r="V16" s="157" t="str">
        <f t="shared" ref="V16:X29" si="1">C16</f>
        <v>SAGATAVOŠANAS DARBI</v>
      </c>
      <c r="W16" s="145"/>
      <c r="X16" s="165"/>
    </row>
    <row r="17" spans="1:24">
      <c r="A17" s="166"/>
      <c r="B17" s="184"/>
      <c r="C17" s="174" t="s">
        <v>1074</v>
      </c>
      <c r="D17" s="162"/>
      <c r="E17" s="176"/>
      <c r="F17" s="163"/>
      <c r="G17" s="163"/>
      <c r="H17" s="163"/>
      <c r="I17" s="163"/>
      <c r="J17" s="163"/>
      <c r="K17" s="163"/>
      <c r="L17" s="163"/>
      <c r="M17" s="163"/>
      <c r="N17" s="163"/>
      <c r="O17" s="163"/>
      <c r="P17" s="163"/>
      <c r="T17" s="145"/>
      <c r="U17" s="145"/>
      <c r="V17" s="157" t="str">
        <f t="shared" si="1"/>
        <v>Uzmērīšana un nospraušana</v>
      </c>
      <c r="W17" s="145"/>
      <c r="X17" s="165"/>
    </row>
    <row r="18" spans="1:24">
      <c r="A18" s="164" t="s">
        <v>277</v>
      </c>
      <c r="B18" s="165"/>
      <c r="C18" s="152" t="s">
        <v>1075</v>
      </c>
      <c r="D18" s="111" t="s">
        <v>56</v>
      </c>
      <c r="E18" s="158">
        <v>180</v>
      </c>
      <c r="F18" s="23"/>
      <c r="G18" s="23"/>
      <c r="H18" s="23">
        <f t="shared" ref="H18:H51" si="2">ROUND(F18*G18,2)</f>
        <v>0</v>
      </c>
      <c r="I18" s="23"/>
      <c r="J18" s="23"/>
      <c r="K18" s="24">
        <f t="shared" ref="K18:K51" si="3">H18+I18+J18</f>
        <v>0</v>
      </c>
      <c r="L18" s="24">
        <f t="shared" ref="L18:L51" si="4">ROUND(E18*F18,2)</f>
        <v>0</v>
      </c>
      <c r="M18" s="24">
        <f t="shared" ref="M18:M51" si="5">ROUND(E18*H18,2)</f>
        <v>0</v>
      </c>
      <c r="N18" s="24">
        <f t="shared" ref="N18:N51" si="6">ROUND(E18*I18,2)</f>
        <v>0</v>
      </c>
      <c r="O18" s="24">
        <f t="shared" ref="O18:O51" si="7">ROUND(E18*J18,2)</f>
        <v>0</v>
      </c>
      <c r="P18" s="24">
        <f t="shared" ref="P18:P51" si="8">M18+N18+O18</f>
        <v>0</v>
      </c>
      <c r="T18" s="145" t="str">
        <f t="shared" si="0"/>
        <v xml:space="preserve"> 1.1</v>
      </c>
      <c r="U18" s="145"/>
      <c r="V18" s="157" t="str">
        <f t="shared" si="1"/>
        <v>Betona apmales</v>
      </c>
      <c r="W18" s="145" t="str">
        <f t="shared" si="1"/>
        <v>m</v>
      </c>
      <c r="X18" s="165">
        <f t="shared" si="1"/>
        <v>180</v>
      </c>
    </row>
    <row r="19" spans="1:24">
      <c r="A19" s="164" t="s">
        <v>278</v>
      </c>
      <c r="B19" s="165"/>
      <c r="C19" s="153" t="s">
        <v>1076</v>
      </c>
      <c r="D19" s="111" t="s">
        <v>56</v>
      </c>
      <c r="E19" s="158">
        <v>200</v>
      </c>
      <c r="F19" s="23"/>
      <c r="G19" s="23"/>
      <c r="H19" s="23">
        <f t="shared" si="2"/>
        <v>0</v>
      </c>
      <c r="I19" s="23"/>
      <c r="J19" s="23"/>
      <c r="K19" s="24">
        <f t="shared" si="3"/>
        <v>0</v>
      </c>
      <c r="L19" s="24">
        <f t="shared" si="4"/>
        <v>0</v>
      </c>
      <c r="M19" s="24">
        <f t="shared" si="5"/>
        <v>0</v>
      </c>
      <c r="N19" s="24">
        <f t="shared" si="6"/>
        <v>0</v>
      </c>
      <c r="O19" s="24">
        <f t="shared" si="7"/>
        <v>0</v>
      </c>
      <c r="P19" s="24">
        <f t="shared" si="8"/>
        <v>0</v>
      </c>
      <c r="T19" s="145" t="str">
        <f t="shared" si="0"/>
        <v xml:space="preserve"> 1.2</v>
      </c>
      <c r="U19" s="145"/>
      <c r="V19" s="157" t="str">
        <f t="shared" si="1"/>
        <v>Segumu šķautnes</v>
      </c>
      <c r="W19" s="145" t="str">
        <f t="shared" si="1"/>
        <v>m</v>
      </c>
      <c r="X19" s="165">
        <f t="shared" si="1"/>
        <v>200</v>
      </c>
    </row>
    <row r="20" spans="1:24" ht="25.5">
      <c r="A20" s="164" t="s">
        <v>279</v>
      </c>
      <c r="B20" s="165"/>
      <c r="C20" s="152" t="s">
        <v>1077</v>
      </c>
      <c r="D20" s="111" t="s">
        <v>56</v>
      </c>
      <c r="E20" s="158">
        <v>50</v>
      </c>
      <c r="F20" s="23"/>
      <c r="G20" s="23"/>
      <c r="H20" s="23">
        <f t="shared" si="2"/>
        <v>0</v>
      </c>
      <c r="I20" s="23"/>
      <c r="J20" s="23"/>
      <c r="K20" s="24">
        <f t="shared" si="3"/>
        <v>0</v>
      </c>
      <c r="L20" s="24">
        <f t="shared" si="4"/>
        <v>0</v>
      </c>
      <c r="M20" s="24">
        <f t="shared" si="5"/>
        <v>0</v>
      </c>
      <c r="N20" s="24">
        <f t="shared" si="6"/>
        <v>0</v>
      </c>
      <c r="O20" s="24">
        <f t="shared" si="7"/>
        <v>0</v>
      </c>
      <c r="P20" s="24">
        <f t="shared" si="8"/>
        <v>0</v>
      </c>
      <c r="T20" s="145" t="str">
        <f t="shared" si="0"/>
        <v xml:space="preserve"> 1.3</v>
      </c>
      <c r="U20" s="145"/>
      <c r="V20" s="157" t="str">
        <f t="shared" si="1"/>
        <v>Esošo Lattelecom kabeļu ievietošana dalītās aizsargcaurulēs d110mm, 750N</v>
      </c>
      <c r="W20" s="145" t="str">
        <f t="shared" si="1"/>
        <v>m</v>
      </c>
      <c r="X20" s="165">
        <f t="shared" si="1"/>
        <v>50</v>
      </c>
    </row>
    <row r="21" spans="1:24">
      <c r="A21" s="166">
        <v>2</v>
      </c>
      <c r="B21" s="184"/>
      <c r="C21" s="173" t="s">
        <v>1078</v>
      </c>
      <c r="D21" s="162"/>
      <c r="E21" s="176"/>
      <c r="F21" s="163"/>
      <c r="G21" s="163"/>
      <c r="H21" s="163"/>
      <c r="I21" s="163"/>
      <c r="J21" s="163"/>
      <c r="K21" s="163"/>
      <c r="L21" s="163"/>
      <c r="M21" s="163"/>
      <c r="N21" s="163"/>
      <c r="O21" s="163"/>
      <c r="P21" s="163"/>
      <c r="T21" s="145">
        <f t="shared" si="0"/>
        <v>2</v>
      </c>
      <c r="U21" s="145"/>
      <c r="V21" s="157" t="str">
        <f t="shared" si="1"/>
        <v>ZEMES KLĀTNE</v>
      </c>
      <c r="W21" s="145"/>
      <c r="X21" s="165"/>
    </row>
    <row r="22" spans="1:24">
      <c r="A22" s="166"/>
      <c r="B22" s="184"/>
      <c r="C22" s="174" t="s">
        <v>1079</v>
      </c>
      <c r="D22" s="162"/>
      <c r="E22" s="176"/>
      <c r="F22" s="163"/>
      <c r="G22" s="163"/>
      <c r="H22" s="163"/>
      <c r="I22" s="163"/>
      <c r="J22" s="163"/>
      <c r="K22" s="163"/>
      <c r="L22" s="163"/>
      <c r="M22" s="163"/>
      <c r="N22" s="163"/>
      <c r="O22" s="163"/>
      <c r="P22" s="163"/>
      <c r="T22" s="145"/>
      <c r="U22" s="145"/>
      <c r="V22" s="157" t="str">
        <f t="shared" si="1"/>
        <v>Zemes klātnes būvniecība</v>
      </c>
      <c r="W22" s="145"/>
      <c r="X22" s="165"/>
    </row>
    <row r="23" spans="1:24" ht="51">
      <c r="A23" s="164" t="s">
        <v>386</v>
      </c>
      <c r="B23" s="165"/>
      <c r="C23" s="152" t="s">
        <v>1080</v>
      </c>
      <c r="D23" s="111" t="s">
        <v>57</v>
      </c>
      <c r="E23" s="158">
        <v>503</v>
      </c>
      <c r="F23" s="23"/>
      <c r="G23" s="23"/>
      <c r="H23" s="23">
        <f t="shared" si="2"/>
        <v>0</v>
      </c>
      <c r="I23" s="23"/>
      <c r="J23" s="23"/>
      <c r="K23" s="24">
        <f t="shared" si="3"/>
        <v>0</v>
      </c>
      <c r="L23" s="24">
        <f t="shared" si="4"/>
        <v>0</v>
      </c>
      <c r="M23" s="24">
        <f t="shared" si="5"/>
        <v>0</v>
      </c>
      <c r="N23" s="24">
        <f t="shared" si="6"/>
        <v>0</v>
      </c>
      <c r="O23" s="24">
        <f t="shared" si="7"/>
        <v>0</v>
      </c>
      <c r="P23" s="24">
        <f t="shared" si="8"/>
        <v>0</v>
      </c>
      <c r="T23" s="145" t="str">
        <f t="shared" si="0"/>
        <v xml:space="preserve"> 2.1</v>
      </c>
      <c r="U23" s="145"/>
      <c r="V23" s="157" t="str">
        <f t="shared" si="1"/>
        <v>Zemes klātnes uzbēruma būvniecība rasējumā TS-1 norādītās 1. segas konstrukcijas seguma izbūvei, pieņemot, ka vecais segums demontēts 20 cm biezumā</v>
      </c>
      <c r="W23" s="145" t="str">
        <f t="shared" si="1"/>
        <v>m3</v>
      </c>
      <c r="X23" s="165">
        <f t="shared" si="1"/>
        <v>503</v>
      </c>
    </row>
    <row r="24" spans="1:24" ht="25.5">
      <c r="A24" s="164" t="s">
        <v>387</v>
      </c>
      <c r="B24" s="165"/>
      <c r="C24" s="153" t="s">
        <v>1081</v>
      </c>
      <c r="D24" s="111" t="s">
        <v>57</v>
      </c>
      <c r="E24" s="158">
        <v>198</v>
      </c>
      <c r="F24" s="23"/>
      <c r="G24" s="23"/>
      <c r="H24" s="23">
        <f t="shared" si="2"/>
        <v>0</v>
      </c>
      <c r="I24" s="23"/>
      <c r="J24" s="23"/>
      <c r="K24" s="24">
        <f t="shared" si="3"/>
        <v>0</v>
      </c>
      <c r="L24" s="24">
        <f t="shared" si="4"/>
        <v>0</v>
      </c>
      <c r="M24" s="24">
        <f t="shared" si="5"/>
        <v>0</v>
      </c>
      <c r="N24" s="24">
        <f t="shared" si="6"/>
        <v>0</v>
      </c>
      <c r="O24" s="24">
        <f t="shared" si="7"/>
        <v>0</v>
      </c>
      <c r="P24" s="24">
        <f t="shared" si="8"/>
        <v>0</v>
      </c>
      <c r="T24" s="145" t="str">
        <f t="shared" si="0"/>
        <v xml:space="preserve"> 2.2</v>
      </c>
      <c r="U24" s="145"/>
      <c r="V24" s="157" t="str">
        <f t="shared" si="1"/>
        <v>Zemes klātnes ierakuma būvniecība atbilstoši rasējuma TS-1 griezumos uzrādītajam</v>
      </c>
      <c r="W24" s="145" t="str">
        <f t="shared" si="1"/>
        <v>m3</v>
      </c>
      <c r="X24" s="165">
        <f t="shared" si="1"/>
        <v>198</v>
      </c>
    </row>
    <row r="25" spans="1:24" ht="25.5">
      <c r="A25" s="166"/>
      <c r="B25" s="184"/>
      <c r="C25" s="173" t="s">
        <v>1082</v>
      </c>
      <c r="D25" s="162"/>
      <c r="E25" s="176"/>
      <c r="F25" s="163"/>
      <c r="G25" s="163"/>
      <c r="H25" s="163"/>
      <c r="I25" s="163"/>
      <c r="J25" s="163"/>
      <c r="K25" s="163"/>
      <c r="L25" s="163"/>
      <c r="M25" s="163"/>
      <c r="N25" s="163"/>
      <c r="O25" s="163"/>
      <c r="P25" s="163"/>
      <c r="T25" s="145"/>
      <c r="U25" s="145"/>
      <c r="V25" s="157" t="str">
        <f t="shared" si="1"/>
        <v>Ar saistvielām nesaistītu kārtu armēšana vai atdalīšana</v>
      </c>
      <c r="W25" s="145"/>
      <c r="X25" s="165"/>
    </row>
    <row r="26" spans="1:24" ht="51">
      <c r="A26" s="164" t="s">
        <v>388</v>
      </c>
      <c r="B26" s="165"/>
      <c r="C26" s="152" t="s">
        <v>1083</v>
      </c>
      <c r="D26" s="111" t="s">
        <v>55</v>
      </c>
      <c r="E26" s="158">
        <v>3026</v>
      </c>
      <c r="F26" s="23"/>
      <c r="G26" s="23"/>
      <c r="H26" s="23">
        <f t="shared" si="2"/>
        <v>0</v>
      </c>
      <c r="I26" s="23"/>
      <c r="J26" s="23"/>
      <c r="K26" s="24">
        <f t="shared" si="3"/>
        <v>0</v>
      </c>
      <c r="L26" s="24">
        <f t="shared" si="4"/>
        <v>0</v>
      </c>
      <c r="M26" s="24">
        <f t="shared" si="5"/>
        <v>0</v>
      </c>
      <c r="N26" s="24">
        <f t="shared" si="6"/>
        <v>0</v>
      </c>
      <c r="O26" s="24">
        <f t="shared" si="7"/>
        <v>0</v>
      </c>
      <c r="P26" s="24">
        <f t="shared" si="8"/>
        <v>0</v>
      </c>
      <c r="T26" s="145" t="str">
        <f t="shared" si="0"/>
        <v xml:space="preserve"> 2.3</v>
      </c>
      <c r="U26" s="145"/>
      <c r="V26" s="157" t="str">
        <f t="shared" si="1"/>
        <v>Noturīgas esošās grunts atdalīšana ar neaustu ģeotekstilu
F ≥ 11.2 kN/m; Ꜫ ≥ 30%; din. perf. izturība ≤ 36 mm; ūdens caurlaidība ≥ 30-3 m/s</v>
      </c>
      <c r="W26" s="145" t="str">
        <f t="shared" si="1"/>
        <v>m2</v>
      </c>
      <c r="X26" s="165">
        <f t="shared" si="1"/>
        <v>3026</v>
      </c>
    </row>
    <row r="27" spans="1:24" ht="25.5">
      <c r="A27" s="166">
        <v>3</v>
      </c>
      <c r="B27" s="184"/>
      <c r="C27" s="173" t="s">
        <v>1084</v>
      </c>
      <c r="D27" s="162"/>
      <c r="E27" s="176"/>
      <c r="F27" s="163"/>
      <c r="G27" s="163"/>
      <c r="H27" s="163"/>
      <c r="I27" s="163"/>
      <c r="J27" s="163"/>
      <c r="K27" s="163"/>
      <c r="L27" s="163"/>
      <c r="M27" s="163"/>
      <c r="N27" s="163"/>
      <c r="O27" s="163"/>
      <c r="P27" s="163"/>
      <c r="T27" s="145">
        <f t="shared" si="0"/>
        <v>3</v>
      </c>
      <c r="U27" s="145"/>
      <c r="V27" s="157" t="str">
        <f t="shared" si="1"/>
        <v>AR SAISTVIELĀM NESAISTĪTAS KONSTRUKTĪVĀS KĀRTAS</v>
      </c>
      <c r="W27" s="145"/>
      <c r="X27" s="165"/>
    </row>
    <row r="28" spans="1:24">
      <c r="A28" s="166"/>
      <c r="B28" s="184"/>
      <c r="C28" s="174" t="s">
        <v>1085</v>
      </c>
      <c r="D28" s="162"/>
      <c r="E28" s="176"/>
      <c r="F28" s="163"/>
      <c r="G28" s="163"/>
      <c r="H28" s="163"/>
      <c r="I28" s="163"/>
      <c r="J28" s="163"/>
      <c r="K28" s="163"/>
      <c r="L28" s="163"/>
      <c r="M28" s="163"/>
      <c r="N28" s="163"/>
      <c r="O28" s="163"/>
      <c r="P28" s="163"/>
      <c r="T28" s="145"/>
      <c r="U28" s="145"/>
      <c r="V28" s="157" t="str">
        <f t="shared" si="1"/>
        <v>Salizturīgās kārtas būvniecība</v>
      </c>
      <c r="W28" s="145"/>
      <c r="X28" s="165"/>
    </row>
    <row r="29" spans="1:24" ht="25.5">
      <c r="A29" s="164" t="s">
        <v>1110</v>
      </c>
      <c r="B29" s="165"/>
      <c r="C29" s="152" t="s">
        <v>1086</v>
      </c>
      <c r="D29" s="111" t="s">
        <v>57</v>
      </c>
      <c r="E29" s="158">
        <v>1261</v>
      </c>
      <c r="F29" s="23"/>
      <c r="G29" s="23"/>
      <c r="H29" s="23">
        <f t="shared" si="2"/>
        <v>0</v>
      </c>
      <c r="I29" s="23"/>
      <c r="J29" s="23"/>
      <c r="K29" s="24">
        <f t="shared" si="3"/>
        <v>0</v>
      </c>
      <c r="L29" s="24">
        <f t="shared" si="4"/>
        <v>0</v>
      </c>
      <c r="M29" s="24">
        <f t="shared" si="5"/>
        <v>0</v>
      </c>
      <c r="N29" s="24">
        <f t="shared" si="6"/>
        <v>0</v>
      </c>
      <c r="O29" s="24">
        <f t="shared" si="7"/>
        <v>0</v>
      </c>
      <c r="P29" s="24">
        <f t="shared" si="8"/>
        <v>0</v>
      </c>
      <c r="T29" s="145" t="str">
        <f t="shared" si="0"/>
        <v xml:space="preserve"> 3.1</v>
      </c>
      <c r="U29" s="145"/>
      <c r="V29" s="157" t="str">
        <f t="shared" si="1"/>
        <v>Salizturīgās kārtas būvniecība ( H = 50 cm; nestspēja 60 MPa)</v>
      </c>
      <c r="W29" s="145" t="str">
        <f t="shared" si="1"/>
        <v>m3</v>
      </c>
      <c r="X29" s="165">
        <f t="shared" si="1"/>
        <v>1261</v>
      </c>
    </row>
    <row r="30" spans="1:24" ht="25.5">
      <c r="A30" s="166"/>
      <c r="B30" s="184"/>
      <c r="C30" s="174" t="s">
        <v>1087</v>
      </c>
      <c r="D30" s="162"/>
      <c r="E30" s="176"/>
      <c r="F30" s="163"/>
      <c r="G30" s="163"/>
      <c r="H30" s="163"/>
      <c r="I30" s="163"/>
      <c r="J30" s="163"/>
      <c r="K30" s="163"/>
      <c r="L30" s="163"/>
      <c r="M30" s="163"/>
      <c r="N30" s="163"/>
      <c r="O30" s="163"/>
      <c r="P30" s="163"/>
      <c r="T30" s="145"/>
      <c r="U30" s="145"/>
      <c r="V30" s="157" t="str">
        <f t="shared" ref="V30:X51" si="9">C30</f>
        <v>Nesaistītu minerālmateriālu pamata nesošās kārtas vai seguma būvniecība</v>
      </c>
      <c r="W30" s="145"/>
      <c r="X30" s="165"/>
    </row>
    <row r="31" spans="1:24" ht="25.5">
      <c r="A31" s="164" t="s">
        <v>1111</v>
      </c>
      <c r="B31" s="165"/>
      <c r="C31" s="153" t="s">
        <v>1088</v>
      </c>
      <c r="D31" s="111" t="s">
        <v>55</v>
      </c>
      <c r="E31" s="158">
        <v>2308</v>
      </c>
      <c r="F31" s="23"/>
      <c r="G31" s="23"/>
      <c r="H31" s="23">
        <f t="shared" si="2"/>
        <v>0</v>
      </c>
      <c r="I31" s="23"/>
      <c r="J31" s="23"/>
      <c r="K31" s="24">
        <f t="shared" si="3"/>
        <v>0</v>
      </c>
      <c r="L31" s="24">
        <f t="shared" si="4"/>
        <v>0</v>
      </c>
      <c r="M31" s="24">
        <f t="shared" si="5"/>
        <v>0</v>
      </c>
      <c r="N31" s="24">
        <f t="shared" si="6"/>
        <v>0</v>
      </c>
      <c r="O31" s="24">
        <f t="shared" si="7"/>
        <v>0</v>
      </c>
      <c r="P31" s="24">
        <f t="shared" si="8"/>
        <v>0</v>
      </c>
      <c r="T31" s="145" t="str">
        <f t="shared" si="0"/>
        <v xml:space="preserve"> 3.2</v>
      </c>
      <c r="U31" s="145"/>
      <c r="V31" s="157" t="str">
        <f t="shared" si="9"/>
        <v>Nesaistītu minerālmateriālu seguma būvniecība 0/63pn (H = 15 cm; N-IV klase)</v>
      </c>
      <c r="W31" s="145" t="str">
        <f t="shared" si="9"/>
        <v>m2</v>
      </c>
      <c r="X31" s="165">
        <f t="shared" si="9"/>
        <v>2308</v>
      </c>
    </row>
    <row r="32" spans="1:24" ht="38.25">
      <c r="A32" s="164" t="s">
        <v>395</v>
      </c>
      <c r="B32" s="165"/>
      <c r="C32" s="152" t="s">
        <v>1089</v>
      </c>
      <c r="D32" s="111" t="s">
        <v>55</v>
      </c>
      <c r="E32" s="158">
        <v>2308</v>
      </c>
      <c r="F32" s="23"/>
      <c r="G32" s="23"/>
      <c r="H32" s="23">
        <f t="shared" si="2"/>
        <v>0</v>
      </c>
      <c r="I32" s="23"/>
      <c r="J32" s="23"/>
      <c r="K32" s="24">
        <f t="shared" si="3"/>
        <v>0</v>
      </c>
      <c r="L32" s="24">
        <f t="shared" si="4"/>
        <v>0</v>
      </c>
      <c r="M32" s="24">
        <f t="shared" si="5"/>
        <v>0</v>
      </c>
      <c r="N32" s="24">
        <f t="shared" si="6"/>
        <v>0</v>
      </c>
      <c r="O32" s="24">
        <f t="shared" si="7"/>
        <v>0</v>
      </c>
      <c r="P32" s="24">
        <f t="shared" si="8"/>
        <v>0</v>
      </c>
      <c r="T32" s="145" t="str">
        <f t="shared" si="0"/>
        <v xml:space="preserve"> 3.3</v>
      </c>
      <c r="U32" s="145"/>
      <c r="V32" s="157" t="str">
        <f t="shared" si="9"/>
        <v>Nesaistītu minerālmateriālu seguma būvniecība 0/45 (H = 10 cm; N-III klase), 150 Mpa</v>
      </c>
      <c r="W32" s="145" t="str">
        <f t="shared" si="9"/>
        <v>m2</v>
      </c>
      <c r="X32" s="165">
        <f t="shared" si="9"/>
        <v>2308</v>
      </c>
    </row>
    <row r="33" spans="1:24" ht="38.25">
      <c r="A33" s="164" t="s">
        <v>396</v>
      </c>
      <c r="B33" s="165"/>
      <c r="C33" s="152" t="s">
        <v>1090</v>
      </c>
      <c r="D33" s="111" t="s">
        <v>55</v>
      </c>
      <c r="E33" s="158">
        <v>2223</v>
      </c>
      <c r="F33" s="23"/>
      <c r="G33" s="23"/>
      <c r="H33" s="23">
        <f t="shared" si="2"/>
        <v>0</v>
      </c>
      <c r="I33" s="23"/>
      <c r="J33" s="23"/>
      <c r="K33" s="24">
        <f t="shared" si="3"/>
        <v>0</v>
      </c>
      <c r="L33" s="24">
        <f t="shared" si="4"/>
        <v>0</v>
      </c>
      <c r="M33" s="24">
        <f t="shared" si="5"/>
        <v>0</v>
      </c>
      <c r="N33" s="24">
        <f t="shared" si="6"/>
        <v>0</v>
      </c>
      <c r="O33" s="24">
        <f t="shared" si="7"/>
        <v>0</v>
      </c>
      <c r="P33" s="24">
        <f t="shared" si="8"/>
        <v>0</v>
      </c>
      <c r="T33" s="145" t="str">
        <f t="shared" si="0"/>
        <v xml:space="preserve"> 3.4</v>
      </c>
      <c r="U33" s="145"/>
      <c r="V33" s="157" t="str">
        <f t="shared" si="9"/>
        <v>Nesaistītu minerālmateriālu izlīdzinošās starpkārtas būvniecība (H = 4 cm) atbilstoši spec. Nr.5.5</v>
      </c>
      <c r="W33" s="145" t="str">
        <f t="shared" si="9"/>
        <v>m2</v>
      </c>
      <c r="X33" s="165">
        <f t="shared" si="9"/>
        <v>2223</v>
      </c>
    </row>
    <row r="34" spans="1:24">
      <c r="A34" s="166"/>
      <c r="B34" s="184"/>
      <c r="C34" s="173" t="s">
        <v>1091</v>
      </c>
      <c r="D34" s="162"/>
      <c r="E34" s="176"/>
      <c r="F34" s="163"/>
      <c r="G34" s="163"/>
      <c r="H34" s="163"/>
      <c r="I34" s="163"/>
      <c r="J34" s="163"/>
      <c r="K34" s="163"/>
      <c r="L34" s="163"/>
      <c r="M34" s="163"/>
      <c r="N34" s="163"/>
      <c r="O34" s="163"/>
      <c r="P34" s="163"/>
      <c r="T34" s="145"/>
      <c r="U34" s="145"/>
      <c r="V34" s="157" t="str">
        <f t="shared" si="9"/>
        <v>Betona bruģa (plātnīšu) seguma būvniecība</v>
      </c>
      <c r="W34" s="145"/>
      <c r="X34" s="165"/>
    </row>
    <row r="35" spans="1:24" ht="25.5">
      <c r="A35" s="164" t="s">
        <v>397</v>
      </c>
      <c r="B35" s="165"/>
      <c r="C35" s="153" t="s">
        <v>1092</v>
      </c>
      <c r="D35" s="111" t="s">
        <v>55</v>
      </c>
      <c r="E35" s="158">
        <v>773</v>
      </c>
      <c r="F35" s="23"/>
      <c r="G35" s="23"/>
      <c r="H35" s="23">
        <f t="shared" si="2"/>
        <v>0</v>
      </c>
      <c r="I35" s="23"/>
      <c r="J35" s="23"/>
      <c r="K35" s="24">
        <f t="shared" si="3"/>
        <v>0</v>
      </c>
      <c r="L35" s="24">
        <f t="shared" si="4"/>
        <v>0</v>
      </c>
      <c r="M35" s="24">
        <f t="shared" si="5"/>
        <v>0</v>
      </c>
      <c r="N35" s="24">
        <f t="shared" si="6"/>
        <v>0</v>
      </c>
      <c r="O35" s="24">
        <f t="shared" si="7"/>
        <v>0</v>
      </c>
      <c r="P35" s="24">
        <f t="shared" si="8"/>
        <v>0</v>
      </c>
      <c r="T35" s="145" t="str">
        <f t="shared" si="0"/>
        <v xml:space="preserve"> 3.5</v>
      </c>
      <c r="U35" s="145"/>
      <c r="V35" s="157" t="str">
        <f t="shared" si="9"/>
        <v>Unicoloc tipa betona bruģa seguma būvniecība 8 cm biezumā</v>
      </c>
      <c r="W35" s="145" t="str">
        <f t="shared" si="9"/>
        <v>m2</v>
      </c>
      <c r="X35" s="165">
        <f t="shared" si="9"/>
        <v>773</v>
      </c>
    </row>
    <row r="36" spans="1:24" ht="51">
      <c r="A36" s="164" t="s">
        <v>398</v>
      </c>
      <c r="B36" s="165"/>
      <c r="C36" s="153" t="s">
        <v>1093</v>
      </c>
      <c r="D36" s="111" t="s">
        <v>55</v>
      </c>
      <c r="E36" s="158">
        <v>1410</v>
      </c>
      <c r="F36" s="23"/>
      <c r="G36" s="23"/>
      <c r="H36" s="23">
        <f t="shared" si="2"/>
        <v>0</v>
      </c>
      <c r="I36" s="23"/>
      <c r="J36" s="23"/>
      <c r="K36" s="24">
        <f t="shared" si="3"/>
        <v>0</v>
      </c>
      <c r="L36" s="24">
        <f t="shared" si="4"/>
        <v>0</v>
      </c>
      <c r="M36" s="24">
        <f t="shared" si="5"/>
        <v>0</v>
      </c>
      <c r="N36" s="24">
        <f t="shared" si="6"/>
        <v>0</v>
      </c>
      <c r="O36" s="24">
        <f t="shared" si="7"/>
        <v>0</v>
      </c>
      <c r="P36" s="24">
        <f t="shared" si="8"/>
        <v>0</v>
      </c>
      <c r="T36" s="145" t="str">
        <f t="shared" si="0"/>
        <v xml:space="preserve"> 3.6</v>
      </c>
      <c r="U36" s="145"/>
      <c r="V36" s="157" t="str">
        <f t="shared" si="9"/>
        <v>Betona plātņu seguma būvniecība 8 cm biezumā (Hansa 8 Plus, melns,375 x 750 x 80 mm/ virsmas apstrāde - skalotā virsma vai analogs)</v>
      </c>
      <c r="W36" s="145" t="str">
        <f t="shared" si="9"/>
        <v>m2</v>
      </c>
      <c r="X36" s="165">
        <f t="shared" si="9"/>
        <v>1410</v>
      </c>
    </row>
    <row r="37" spans="1:24">
      <c r="A37" s="166"/>
      <c r="B37" s="184"/>
      <c r="C37" s="174" t="s">
        <v>1096</v>
      </c>
      <c r="D37" s="162"/>
      <c r="E37" s="176"/>
      <c r="F37" s="163"/>
      <c r="G37" s="163"/>
      <c r="H37" s="163"/>
      <c r="I37" s="163"/>
      <c r="J37" s="163"/>
      <c r="K37" s="163"/>
      <c r="L37" s="163"/>
      <c r="M37" s="163"/>
      <c r="N37" s="163"/>
      <c r="O37" s="163"/>
      <c r="P37" s="163"/>
      <c r="T37" s="145"/>
      <c r="U37" s="145"/>
      <c r="V37" s="157" t="str">
        <f t="shared" si="9"/>
        <v>Dabīgā akmens bruģa seguma būvniecība</v>
      </c>
      <c r="W37" s="145"/>
      <c r="X37" s="165"/>
    </row>
    <row r="38" spans="1:24" ht="51">
      <c r="A38" s="164" t="s">
        <v>399</v>
      </c>
      <c r="B38" s="165"/>
      <c r="C38" s="153" t="s">
        <v>1097</v>
      </c>
      <c r="D38" s="111" t="s">
        <v>55</v>
      </c>
      <c r="E38" s="158">
        <v>85</v>
      </c>
      <c r="F38" s="23"/>
      <c r="G38" s="23"/>
      <c r="H38" s="23">
        <f t="shared" si="2"/>
        <v>0</v>
      </c>
      <c r="I38" s="23"/>
      <c r="J38" s="23"/>
      <c r="K38" s="24">
        <f t="shared" si="3"/>
        <v>0</v>
      </c>
      <c r="L38" s="24">
        <f t="shared" si="4"/>
        <v>0</v>
      </c>
      <c r="M38" s="24">
        <f t="shared" si="5"/>
        <v>0</v>
      </c>
      <c r="N38" s="24">
        <f t="shared" si="6"/>
        <v>0</v>
      </c>
      <c r="O38" s="24">
        <f t="shared" si="7"/>
        <v>0</v>
      </c>
      <c r="P38" s="24">
        <f t="shared" si="8"/>
        <v>0</v>
      </c>
      <c r="T38" s="145" t="str">
        <f t="shared" si="0"/>
        <v xml:space="preserve"> 3.7</v>
      </c>
      <c r="U38" s="145"/>
      <c r="V38" s="157" t="str">
        <f t="shared" si="9"/>
        <v>Esošā kaltā granīta bruģa seguma būvniecība atbilstoši TS-1 rasējumā uzrādītajiem griezumiem 2-2 un 4-4 uz sagatavotas šķembu pamatnes betonā C30/37</v>
      </c>
      <c r="W38" s="145" t="str">
        <f t="shared" si="9"/>
        <v>m2</v>
      </c>
      <c r="X38" s="165">
        <f t="shared" si="9"/>
        <v>85</v>
      </c>
    </row>
    <row r="39" spans="1:24" ht="51">
      <c r="A39" s="164" t="s">
        <v>400</v>
      </c>
      <c r="B39" s="165"/>
      <c r="C39" s="153" t="s">
        <v>1098</v>
      </c>
      <c r="D39" s="111" t="s">
        <v>55</v>
      </c>
      <c r="E39" s="158">
        <v>40</v>
      </c>
      <c r="F39" s="23"/>
      <c r="G39" s="23"/>
      <c r="H39" s="23">
        <f t="shared" si="2"/>
        <v>0</v>
      </c>
      <c r="I39" s="23"/>
      <c r="J39" s="23"/>
      <c r="K39" s="24">
        <f t="shared" si="3"/>
        <v>0</v>
      </c>
      <c r="L39" s="24">
        <f t="shared" si="4"/>
        <v>0</v>
      </c>
      <c r="M39" s="24">
        <f t="shared" si="5"/>
        <v>0</v>
      </c>
      <c r="N39" s="24">
        <f t="shared" si="6"/>
        <v>0</v>
      </c>
      <c r="O39" s="24">
        <f t="shared" si="7"/>
        <v>0</v>
      </c>
      <c r="P39" s="24">
        <f t="shared" si="8"/>
        <v>0</v>
      </c>
      <c r="T39" s="145" t="str">
        <f t="shared" si="0"/>
        <v xml:space="preserve"> 3.8</v>
      </c>
      <c r="U39" s="145"/>
      <c r="V39" s="157" t="str">
        <f t="shared" si="9"/>
        <v>Esošā kaltā granīta bruģa seguma būvniecība atbilstoši TS-1 rasējumā uzrādītajiem griezumiem 2-2 un 4-4 uz sagatavotas šķembu pamatnes, izmantojot izlīdzinošo starpkārtu</v>
      </c>
      <c r="W39" s="145" t="str">
        <f t="shared" si="9"/>
        <v>m2</v>
      </c>
      <c r="X39" s="165">
        <f t="shared" si="9"/>
        <v>40</v>
      </c>
    </row>
    <row r="40" spans="1:24">
      <c r="A40" s="166">
        <v>4</v>
      </c>
      <c r="B40" s="184"/>
      <c r="C40" s="174" t="s">
        <v>62</v>
      </c>
      <c r="D40" s="162"/>
      <c r="E40" s="176"/>
      <c r="F40" s="163"/>
      <c r="G40" s="163"/>
      <c r="H40" s="163"/>
      <c r="I40" s="163"/>
      <c r="J40" s="163"/>
      <c r="K40" s="163"/>
      <c r="L40" s="163"/>
      <c r="M40" s="163"/>
      <c r="N40" s="163"/>
      <c r="O40" s="163"/>
      <c r="P40" s="163"/>
      <c r="T40" s="145">
        <f t="shared" si="0"/>
        <v>4</v>
      </c>
      <c r="U40" s="145"/>
      <c r="V40" s="157" t="str">
        <f t="shared" si="9"/>
        <v>SATIKSMES APRĪKOJUMS</v>
      </c>
      <c r="W40" s="145"/>
      <c r="X40" s="165"/>
    </row>
    <row r="41" spans="1:24">
      <c r="A41" s="166"/>
      <c r="B41" s="184"/>
      <c r="C41" s="174" t="s">
        <v>1099</v>
      </c>
      <c r="D41" s="162"/>
      <c r="E41" s="176"/>
      <c r="F41" s="163"/>
      <c r="G41" s="163"/>
      <c r="H41" s="163"/>
      <c r="I41" s="163"/>
      <c r="J41" s="163"/>
      <c r="K41" s="163"/>
      <c r="L41" s="163"/>
      <c r="M41" s="163"/>
      <c r="N41" s="163"/>
      <c r="O41" s="163"/>
      <c r="P41" s="163"/>
      <c r="T41" s="145"/>
      <c r="U41" s="145"/>
      <c r="V41" s="157" t="str">
        <f t="shared" si="9"/>
        <v>Betona apmales uzstādīšana vai nomaiņa</v>
      </c>
      <c r="W41" s="145"/>
      <c r="X41" s="165"/>
    </row>
    <row r="42" spans="1:24" ht="25.5">
      <c r="A42" s="164" t="s">
        <v>405</v>
      </c>
      <c r="B42" s="165"/>
      <c r="C42" s="153" t="s">
        <v>1100</v>
      </c>
      <c r="D42" s="111" t="s">
        <v>56</v>
      </c>
      <c r="E42" s="158">
        <v>155</v>
      </c>
      <c r="F42" s="23"/>
      <c r="G42" s="23"/>
      <c r="H42" s="23">
        <f t="shared" si="2"/>
        <v>0</v>
      </c>
      <c r="I42" s="23"/>
      <c r="J42" s="23"/>
      <c r="K42" s="24">
        <f t="shared" si="3"/>
        <v>0</v>
      </c>
      <c r="L42" s="24">
        <f t="shared" si="4"/>
        <v>0</v>
      </c>
      <c r="M42" s="24">
        <f t="shared" si="5"/>
        <v>0</v>
      </c>
      <c r="N42" s="24">
        <f t="shared" si="6"/>
        <v>0</v>
      </c>
      <c r="O42" s="24">
        <f t="shared" si="7"/>
        <v>0</v>
      </c>
      <c r="P42" s="24">
        <f t="shared" si="8"/>
        <v>0</v>
      </c>
      <c r="T42" s="145" t="str">
        <f t="shared" si="0"/>
        <v xml:space="preserve"> 4.1</v>
      </c>
      <c r="U42" s="145"/>
      <c r="V42" s="157" t="str">
        <f t="shared" si="9"/>
        <v>Ceļa betona apmales BA100x22x15 uzstādīšana</v>
      </c>
      <c r="W42" s="145" t="str">
        <f t="shared" si="9"/>
        <v>m</v>
      </c>
      <c r="X42" s="165">
        <f t="shared" si="9"/>
        <v>155</v>
      </c>
    </row>
    <row r="43" spans="1:24" ht="25.5">
      <c r="A43" s="164" t="s">
        <v>406</v>
      </c>
      <c r="B43" s="165"/>
      <c r="C43" s="152" t="s">
        <v>1101</v>
      </c>
      <c r="D43" s="111" t="s">
        <v>56</v>
      </c>
      <c r="E43" s="158">
        <v>25</v>
      </c>
      <c r="F43" s="23"/>
      <c r="G43" s="23"/>
      <c r="H43" s="23">
        <f t="shared" si="2"/>
        <v>0</v>
      </c>
      <c r="I43" s="23"/>
      <c r="J43" s="23"/>
      <c r="K43" s="24">
        <f t="shared" si="3"/>
        <v>0</v>
      </c>
      <c r="L43" s="24">
        <f t="shared" si="4"/>
        <v>0</v>
      </c>
      <c r="M43" s="24">
        <f t="shared" si="5"/>
        <v>0</v>
      </c>
      <c r="N43" s="24">
        <f t="shared" si="6"/>
        <v>0</v>
      </c>
      <c r="O43" s="24">
        <f t="shared" si="7"/>
        <v>0</v>
      </c>
      <c r="P43" s="24">
        <f t="shared" si="8"/>
        <v>0</v>
      </c>
      <c r="T43" s="145" t="str">
        <f t="shared" si="0"/>
        <v xml:space="preserve"> 4.2</v>
      </c>
      <c r="U43" s="145"/>
      <c r="V43" s="157" t="str">
        <f t="shared" si="9"/>
        <v>Ietves betona apmales BA100x20x8 uzstādīšana</v>
      </c>
      <c r="W43" s="145" t="str">
        <f t="shared" si="9"/>
        <v>m</v>
      </c>
      <c r="X43" s="165">
        <f t="shared" si="9"/>
        <v>25</v>
      </c>
    </row>
    <row r="44" spans="1:24" ht="25.5">
      <c r="A44" s="166"/>
      <c r="B44" s="184"/>
      <c r="C44" s="173" t="s">
        <v>1102</v>
      </c>
      <c r="D44" s="162"/>
      <c r="E44" s="176"/>
      <c r="F44" s="163"/>
      <c r="G44" s="163"/>
      <c r="H44" s="163"/>
      <c r="I44" s="163"/>
      <c r="J44" s="163"/>
      <c r="K44" s="163"/>
      <c r="L44" s="163"/>
      <c r="M44" s="163"/>
      <c r="N44" s="163"/>
      <c r="O44" s="163"/>
      <c r="P44" s="163"/>
      <c r="T44" s="145"/>
      <c r="U44" s="145"/>
      <c r="V44" s="157" t="str">
        <f t="shared" si="9"/>
        <v>Ceļa zīmju un ceļa zīmju stabu uzstādīšana vai nomaiņa</v>
      </c>
      <c r="W44" s="145"/>
      <c r="X44" s="165"/>
    </row>
    <row r="45" spans="1:24">
      <c r="A45" s="164" t="s">
        <v>407</v>
      </c>
      <c r="B45" s="165"/>
      <c r="C45" s="152" t="s">
        <v>1103</v>
      </c>
      <c r="D45" s="111" t="s">
        <v>61</v>
      </c>
      <c r="E45" s="158">
        <v>1</v>
      </c>
      <c r="F45" s="23"/>
      <c r="G45" s="23"/>
      <c r="H45" s="23">
        <f t="shared" si="2"/>
        <v>0</v>
      </c>
      <c r="I45" s="23"/>
      <c r="J45" s="23"/>
      <c r="K45" s="24">
        <f t="shared" si="3"/>
        <v>0</v>
      </c>
      <c r="L45" s="24">
        <f t="shared" si="4"/>
        <v>0</v>
      </c>
      <c r="M45" s="24">
        <f t="shared" si="5"/>
        <v>0</v>
      </c>
      <c r="N45" s="24">
        <f t="shared" si="6"/>
        <v>0</v>
      </c>
      <c r="O45" s="24">
        <f t="shared" si="7"/>
        <v>0</v>
      </c>
      <c r="P45" s="24">
        <f t="shared" si="8"/>
        <v>0</v>
      </c>
      <c r="T45" s="145" t="str">
        <f t="shared" si="0"/>
        <v xml:space="preserve"> 4.3</v>
      </c>
      <c r="U45" s="145"/>
      <c r="V45" s="157" t="str">
        <f t="shared" si="9"/>
        <v>Ceļa zīmju demontāža</v>
      </c>
      <c r="W45" s="145" t="str">
        <f t="shared" si="9"/>
        <v>gb.</v>
      </c>
      <c r="X45" s="165">
        <f t="shared" si="9"/>
        <v>1</v>
      </c>
    </row>
    <row r="46" spans="1:24">
      <c r="A46" s="164" t="s">
        <v>408</v>
      </c>
      <c r="B46" s="165"/>
      <c r="C46" s="153" t="s">
        <v>1104</v>
      </c>
      <c r="D46" s="111" t="s">
        <v>61</v>
      </c>
      <c r="E46" s="158">
        <v>1</v>
      </c>
      <c r="F46" s="23"/>
      <c r="G46" s="23"/>
      <c r="H46" s="23">
        <f t="shared" si="2"/>
        <v>0</v>
      </c>
      <c r="I46" s="23"/>
      <c r="J46" s="23"/>
      <c r="K46" s="24">
        <f t="shared" si="3"/>
        <v>0</v>
      </c>
      <c r="L46" s="24">
        <f t="shared" si="4"/>
        <v>0</v>
      </c>
      <c r="M46" s="24">
        <f t="shared" si="5"/>
        <v>0</v>
      </c>
      <c r="N46" s="24">
        <f t="shared" si="6"/>
        <v>0</v>
      </c>
      <c r="O46" s="24">
        <f t="shared" si="7"/>
        <v>0</v>
      </c>
      <c r="P46" s="24">
        <f t="shared" si="8"/>
        <v>0</v>
      </c>
      <c r="T46" s="145" t="str">
        <f t="shared" si="0"/>
        <v xml:space="preserve"> 4.4</v>
      </c>
      <c r="U46" s="145"/>
      <c r="V46" s="157" t="str">
        <f t="shared" si="9"/>
        <v>Ceļa zīmju stabu demontāža</v>
      </c>
      <c r="W46" s="145" t="str">
        <f t="shared" si="9"/>
        <v>gb.</v>
      </c>
      <c r="X46" s="165">
        <f t="shared" si="9"/>
        <v>1</v>
      </c>
    </row>
    <row r="47" spans="1:24" ht="25.5">
      <c r="A47" s="164" t="s">
        <v>409</v>
      </c>
      <c r="B47" s="165"/>
      <c r="C47" s="152" t="s">
        <v>1105</v>
      </c>
      <c r="D47" s="111" t="s">
        <v>61</v>
      </c>
      <c r="E47" s="158">
        <v>1</v>
      </c>
      <c r="F47" s="23"/>
      <c r="G47" s="23"/>
      <c r="H47" s="23">
        <f t="shared" si="2"/>
        <v>0</v>
      </c>
      <c r="I47" s="23"/>
      <c r="J47" s="23"/>
      <c r="K47" s="24">
        <f t="shared" si="3"/>
        <v>0</v>
      </c>
      <c r="L47" s="24">
        <f t="shared" si="4"/>
        <v>0</v>
      </c>
      <c r="M47" s="24">
        <f t="shared" si="5"/>
        <v>0</v>
      </c>
      <c r="N47" s="24">
        <f t="shared" si="6"/>
        <v>0</v>
      </c>
      <c r="O47" s="24">
        <f t="shared" si="7"/>
        <v>0</v>
      </c>
      <c r="P47" s="24">
        <f t="shared" si="8"/>
        <v>0</v>
      </c>
      <c r="T47" s="145" t="str">
        <f t="shared" si="0"/>
        <v xml:space="preserve"> 4.5</v>
      </c>
      <c r="U47" s="145"/>
      <c r="V47" s="157" t="str">
        <f t="shared" si="9"/>
        <v>Ceļa zīmes Nr. 523 (II izmēra grupa [B=900mm], 1. klases atst. virsma) uzstādīšana</v>
      </c>
      <c r="W47" s="145" t="str">
        <f t="shared" si="9"/>
        <v>gb.</v>
      </c>
      <c r="X47" s="165">
        <f t="shared" si="9"/>
        <v>1</v>
      </c>
    </row>
    <row r="48" spans="1:24" ht="25.5">
      <c r="A48" s="164" t="s">
        <v>410</v>
      </c>
      <c r="B48" s="165"/>
      <c r="C48" s="152" t="s">
        <v>1106</v>
      </c>
      <c r="D48" s="111" t="s">
        <v>61</v>
      </c>
      <c r="E48" s="158">
        <v>1</v>
      </c>
      <c r="F48" s="23"/>
      <c r="G48" s="23"/>
      <c r="H48" s="23">
        <f t="shared" si="2"/>
        <v>0</v>
      </c>
      <c r="I48" s="23"/>
      <c r="J48" s="23"/>
      <c r="K48" s="24">
        <f t="shared" si="3"/>
        <v>0</v>
      </c>
      <c r="L48" s="24">
        <f t="shared" si="4"/>
        <v>0</v>
      </c>
      <c r="M48" s="24">
        <f t="shared" si="5"/>
        <v>0</v>
      </c>
      <c r="N48" s="24">
        <f t="shared" si="6"/>
        <v>0</v>
      </c>
      <c r="O48" s="24">
        <f t="shared" si="7"/>
        <v>0</v>
      </c>
      <c r="P48" s="24">
        <f t="shared" si="8"/>
        <v>0</v>
      </c>
      <c r="T48" s="145" t="str">
        <f t="shared" si="0"/>
        <v xml:space="preserve"> 4.6</v>
      </c>
      <c r="U48" s="145"/>
      <c r="V48" s="157" t="str">
        <f t="shared" si="9"/>
        <v>Ceļa zīmes Nr. 524 (II izmēra grupa [B=900mm], 1. klases atst. virsma) uzstādīšana</v>
      </c>
      <c r="W48" s="145" t="str">
        <f t="shared" si="9"/>
        <v>gb.</v>
      </c>
      <c r="X48" s="165">
        <f t="shared" si="9"/>
        <v>1</v>
      </c>
    </row>
    <row r="49" spans="1:236" ht="25.5">
      <c r="A49" s="164" t="s">
        <v>411</v>
      </c>
      <c r="B49" s="165"/>
      <c r="C49" s="152" t="s">
        <v>1107</v>
      </c>
      <c r="D49" s="111" t="s">
        <v>61</v>
      </c>
      <c r="E49" s="158">
        <v>1</v>
      </c>
      <c r="F49" s="23"/>
      <c r="G49" s="23"/>
      <c r="H49" s="23">
        <f t="shared" si="2"/>
        <v>0</v>
      </c>
      <c r="I49" s="23"/>
      <c r="J49" s="23"/>
      <c r="K49" s="24">
        <f t="shared" si="3"/>
        <v>0</v>
      </c>
      <c r="L49" s="24">
        <f t="shared" si="4"/>
        <v>0</v>
      </c>
      <c r="M49" s="24">
        <f t="shared" si="5"/>
        <v>0</v>
      </c>
      <c r="N49" s="24">
        <f t="shared" si="6"/>
        <v>0</v>
      </c>
      <c r="O49" s="24">
        <f t="shared" si="7"/>
        <v>0</v>
      </c>
      <c r="P49" s="24">
        <f t="shared" si="8"/>
        <v>0</v>
      </c>
      <c r="T49" s="145" t="str">
        <f t="shared" si="0"/>
        <v xml:space="preserve"> 4.7</v>
      </c>
      <c r="U49" s="145"/>
      <c r="V49" s="157" t="str">
        <f t="shared" si="9"/>
        <v>Ceļa zīmes Nr. 849 (II izmēra grupa [B=700mm], 1. klases atst. virsma) uzstādīšana</v>
      </c>
      <c r="W49" s="145" t="str">
        <f t="shared" si="9"/>
        <v>gb.</v>
      </c>
      <c r="X49" s="165">
        <f t="shared" si="9"/>
        <v>1</v>
      </c>
    </row>
    <row r="50" spans="1:236" ht="25.5">
      <c r="A50" s="164" t="s">
        <v>412</v>
      </c>
      <c r="B50" s="165"/>
      <c r="C50" s="153" t="s">
        <v>1108</v>
      </c>
      <c r="D50" s="111" t="s">
        <v>61</v>
      </c>
      <c r="E50" s="158">
        <v>1</v>
      </c>
      <c r="F50" s="23"/>
      <c r="G50" s="23"/>
      <c r="H50" s="23">
        <f t="shared" si="2"/>
        <v>0</v>
      </c>
      <c r="I50" s="23"/>
      <c r="J50" s="23"/>
      <c r="K50" s="24">
        <f t="shared" si="3"/>
        <v>0</v>
      </c>
      <c r="L50" s="24">
        <f t="shared" si="4"/>
        <v>0</v>
      </c>
      <c r="M50" s="24">
        <f t="shared" si="5"/>
        <v>0</v>
      </c>
      <c r="N50" s="24">
        <f t="shared" si="6"/>
        <v>0</v>
      </c>
      <c r="O50" s="24">
        <f t="shared" si="7"/>
        <v>0</v>
      </c>
      <c r="P50" s="24">
        <f t="shared" si="8"/>
        <v>0</v>
      </c>
      <c r="T50" s="145" t="str">
        <f t="shared" si="0"/>
        <v xml:space="preserve"> 4.8</v>
      </c>
      <c r="U50" s="145"/>
      <c r="V50" s="157" t="str">
        <f t="shared" si="9"/>
        <v>Esošo ceļa zīmju uzstādīšana uz jauniem balstiem</v>
      </c>
      <c r="W50" s="145" t="str">
        <f t="shared" si="9"/>
        <v>gb.</v>
      </c>
      <c r="X50" s="165">
        <f t="shared" si="9"/>
        <v>1</v>
      </c>
    </row>
    <row r="51" spans="1:236" ht="13.5" thickBot="1">
      <c r="A51" s="164" t="s">
        <v>413</v>
      </c>
      <c r="B51" s="165"/>
      <c r="C51" s="153" t="s">
        <v>1109</v>
      </c>
      <c r="D51" s="111" t="s">
        <v>61</v>
      </c>
      <c r="E51" s="158">
        <v>2</v>
      </c>
      <c r="F51" s="23"/>
      <c r="G51" s="23"/>
      <c r="H51" s="23">
        <f t="shared" si="2"/>
        <v>0</v>
      </c>
      <c r="I51" s="23"/>
      <c r="J51" s="23"/>
      <c r="K51" s="24">
        <f t="shared" si="3"/>
        <v>0</v>
      </c>
      <c r="L51" s="24">
        <f t="shared" si="4"/>
        <v>0</v>
      </c>
      <c r="M51" s="24">
        <f t="shared" si="5"/>
        <v>0</v>
      </c>
      <c r="N51" s="24">
        <f t="shared" si="6"/>
        <v>0</v>
      </c>
      <c r="O51" s="24">
        <f t="shared" si="7"/>
        <v>0</v>
      </c>
      <c r="P51" s="24">
        <f t="shared" si="8"/>
        <v>0</v>
      </c>
      <c r="T51" s="145" t="str">
        <f t="shared" si="0"/>
        <v xml:space="preserve"> 4.9</v>
      </c>
      <c r="U51" s="145"/>
      <c r="V51" s="157" t="str">
        <f t="shared" si="9"/>
        <v>Ceļa zīmes metāla staba uzstādīšana</v>
      </c>
      <c r="W51" s="145" t="str">
        <f t="shared" si="9"/>
        <v>gb.</v>
      </c>
      <c r="X51" s="165">
        <f t="shared" si="9"/>
        <v>2</v>
      </c>
    </row>
    <row r="52" spans="1:236" ht="30" customHeight="1" thickBot="1">
      <c r="A52" s="256" t="s">
        <v>52</v>
      </c>
      <c r="B52" s="257"/>
      <c r="C52" s="257"/>
      <c r="D52" s="257"/>
      <c r="E52" s="257"/>
      <c r="F52" s="257"/>
      <c r="G52" s="257"/>
      <c r="H52" s="257"/>
      <c r="I52" s="257"/>
      <c r="J52" s="257"/>
      <c r="K52" s="257"/>
      <c r="L52" s="60">
        <f>SUM(L16:L51)</f>
        <v>0</v>
      </c>
      <c r="M52" s="60">
        <f>SUM(M16:M51)</f>
        <v>0</v>
      </c>
      <c r="N52" s="60">
        <f>SUM(N16:N51)</f>
        <v>0</v>
      </c>
      <c r="O52" s="60">
        <f>SUM(O16:O51)</f>
        <v>0</v>
      </c>
      <c r="P52" s="60">
        <f>SUM(P16:P51)</f>
        <v>0</v>
      </c>
      <c r="Q52" s="10"/>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row>
    <row r="53" spans="1:236" ht="12.75" customHeight="1">
      <c r="A53" s="58"/>
      <c r="B53" s="58"/>
      <c r="C53" s="58"/>
      <c r="D53" s="58"/>
      <c r="E53" s="58"/>
      <c r="F53" s="58"/>
      <c r="G53" s="58"/>
      <c r="H53" s="58"/>
      <c r="I53" s="58"/>
      <c r="J53" s="58"/>
      <c r="K53" s="58"/>
      <c r="L53" s="59"/>
      <c r="M53" s="59"/>
      <c r="N53" s="59"/>
      <c r="O53" s="59"/>
      <c r="P53" s="59"/>
      <c r="Q53" s="10"/>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row>
    <row r="54" spans="1:236" ht="22.5" customHeight="1">
      <c r="A54" s="146" t="s">
        <v>53</v>
      </c>
      <c r="B54" s="58"/>
      <c r="C54" s="58"/>
      <c r="D54" s="58"/>
      <c r="E54" s="58"/>
      <c r="F54" s="58"/>
      <c r="G54" s="58"/>
      <c r="H54" s="58"/>
      <c r="I54" s="58"/>
      <c r="J54" s="58"/>
      <c r="K54" s="58"/>
      <c r="L54" s="59"/>
      <c r="M54" s="59"/>
      <c r="N54" s="59"/>
      <c r="O54" s="59"/>
      <c r="P54" s="59"/>
      <c r="Q54" s="10"/>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row>
    <row r="55" spans="1:236">
      <c r="A55" s="3"/>
      <c r="B55" s="26"/>
      <c r="C55" s="27"/>
      <c r="D55" s="28"/>
      <c r="E55" s="25"/>
      <c r="F55" s="29"/>
      <c r="G55" s="30"/>
      <c r="H55" s="30"/>
      <c r="I55" s="30"/>
      <c r="J55" s="30"/>
      <c r="K55" s="31"/>
      <c r="L55" s="31"/>
      <c r="M55" s="31"/>
      <c r="N55" s="31"/>
      <c r="O55" s="32"/>
      <c r="P55" s="32"/>
      <c r="Q55" s="12"/>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row>
    <row r="56" spans="1:236">
      <c r="A56" s="26"/>
      <c r="B56" s="26"/>
      <c r="C56" s="27"/>
      <c r="D56" s="28"/>
      <c r="E56" s="25"/>
      <c r="F56" s="29"/>
      <c r="G56" s="30"/>
      <c r="H56" s="30"/>
      <c r="I56" s="30"/>
      <c r="J56" s="30"/>
      <c r="K56" s="31"/>
      <c r="L56" s="31"/>
      <c r="M56" s="31"/>
      <c r="N56" s="31"/>
      <c r="O56" s="32"/>
      <c r="P56" s="32"/>
      <c r="Q56" s="12"/>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row>
    <row r="57" spans="1:236" ht="13.5">
      <c r="B57" s="61"/>
      <c r="C57" s="71" t="s">
        <v>6</v>
      </c>
      <c r="D57" s="248">
        <f>KOPTĀME!B25</f>
        <v>0</v>
      </c>
      <c r="E57" s="248"/>
      <c r="F57" s="248"/>
      <c r="G57" s="248"/>
      <c r="H57" s="248"/>
      <c r="I57" s="248"/>
      <c r="J57" s="248"/>
      <c r="K57" s="248"/>
      <c r="L57" s="248"/>
      <c r="M57" s="248"/>
      <c r="N57" s="248"/>
      <c r="O57" s="248"/>
      <c r="P57" s="248"/>
    </row>
    <row r="58" spans="1:236" ht="10.5" customHeight="1">
      <c r="B58" s="61"/>
      <c r="C58" s="72"/>
      <c r="D58" s="204" t="s">
        <v>7</v>
      </c>
      <c r="E58" s="204"/>
      <c r="F58" s="204"/>
      <c r="G58" s="204"/>
      <c r="H58" s="204"/>
      <c r="I58" s="204"/>
      <c r="J58" s="204"/>
      <c r="K58" s="204"/>
      <c r="L58" s="204"/>
      <c r="M58" s="204"/>
      <c r="N58" s="204"/>
      <c r="O58" s="204"/>
      <c r="P58" s="204"/>
    </row>
    <row r="59" spans="1:236" s="6" customFormat="1" ht="10.5" customHeight="1">
      <c r="A59" s="4"/>
      <c r="B59" s="61"/>
      <c r="C59" s="72"/>
      <c r="D59" s="183"/>
      <c r="E59" s="183"/>
      <c r="F59" s="183"/>
      <c r="G59" s="183"/>
      <c r="H59" s="183"/>
      <c r="I59" s="183"/>
      <c r="J59" s="183"/>
      <c r="K59" s="183"/>
      <c r="L59" s="183"/>
      <c r="M59" s="183"/>
      <c r="N59" s="183"/>
      <c r="O59" s="183"/>
      <c r="P59" s="18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row>
    <row r="60" spans="1:236" s="6" customFormat="1" ht="15">
      <c r="A60" s="4"/>
      <c r="B60" s="61"/>
      <c r="C60" s="100" t="s">
        <v>39</v>
      </c>
      <c r="D60" s="251">
        <f>KOPTĀME!B30</f>
        <v>0</v>
      </c>
      <c r="E60" s="251"/>
      <c r="F60" s="251"/>
      <c r="G60" s="147"/>
      <c r="H60" s="147"/>
      <c r="I60" s="147"/>
      <c r="J60" s="147"/>
      <c r="K60" s="147"/>
      <c r="L60" s="147"/>
      <c r="M60" s="148"/>
      <c r="N60" s="149"/>
      <c r="O60" s="2"/>
      <c r="P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row>
    <row r="61" spans="1:236" s="6" customFormat="1" ht="14.25">
      <c r="A61" s="4"/>
      <c r="B61" s="61"/>
      <c r="C61" s="76"/>
      <c r="D61" s="77"/>
      <c r="E61" s="76"/>
      <c r="F61" s="65"/>
      <c r="G61" s="150"/>
      <c r="H61" s="150"/>
      <c r="I61" s="150"/>
      <c r="J61" s="150"/>
      <c r="K61" s="150"/>
      <c r="L61" s="150"/>
      <c r="M61" s="150"/>
      <c r="N61" s="151"/>
      <c r="O61" s="2"/>
      <c r="P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row>
    <row r="62" spans="1:236" s="6" customFormat="1" ht="13.5">
      <c r="A62" s="4"/>
      <c r="B62" s="61"/>
      <c r="C62" s="71" t="s">
        <v>12</v>
      </c>
      <c r="D62" s="247">
        <f>'1_Kopsav.'!C42</f>
        <v>0</v>
      </c>
      <c r="E62" s="247"/>
      <c r="F62" s="247"/>
      <c r="G62" s="247"/>
      <c r="H62" s="247"/>
      <c r="I62" s="247"/>
      <c r="J62" s="247"/>
      <c r="K62" s="247"/>
      <c r="L62" s="247"/>
      <c r="M62" s="247"/>
      <c r="N62" s="247"/>
      <c r="O62" s="247"/>
      <c r="P62" s="247"/>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row>
    <row r="63" spans="1:236" s="6" customFormat="1">
      <c r="A63" s="4"/>
      <c r="B63" s="61"/>
      <c r="C63" s="72"/>
      <c r="D63" s="204" t="s">
        <v>7</v>
      </c>
      <c r="E63" s="204"/>
      <c r="F63" s="204"/>
      <c r="G63" s="204"/>
      <c r="H63" s="204"/>
      <c r="I63" s="204"/>
      <c r="J63" s="204"/>
      <c r="K63" s="204"/>
      <c r="L63" s="204"/>
      <c r="M63" s="204"/>
      <c r="N63" s="204"/>
      <c r="O63" s="204"/>
      <c r="P63" s="204"/>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row>
    <row r="64" spans="1:236" s="6" customFormat="1" ht="9" customHeight="1">
      <c r="A64" s="4"/>
      <c r="B64" s="4"/>
      <c r="C64" s="72"/>
      <c r="D64" s="205"/>
      <c r="E64" s="205"/>
      <c r="F64" s="205"/>
      <c r="G64" s="33"/>
      <c r="H64" s="33"/>
      <c r="I64" s="33"/>
      <c r="J64" s="33"/>
      <c r="K64" s="2"/>
      <c r="L64" s="3"/>
      <c r="M64" s="3"/>
      <c r="N64" s="3"/>
      <c r="O64" s="3"/>
      <c r="P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row>
    <row r="65" spans="1:236" s="6" customFormat="1" ht="13.5">
      <c r="A65" s="4"/>
      <c r="B65" s="4"/>
      <c r="C65" s="75" t="s">
        <v>8</v>
      </c>
      <c r="D65" s="101">
        <f>KOPTĀME!B28</f>
        <v>0</v>
      </c>
      <c r="E65" s="101"/>
      <c r="F65" s="72"/>
      <c r="G65" s="33"/>
      <c r="H65" s="33"/>
      <c r="K65" s="3"/>
      <c r="L65" s="3"/>
      <c r="M65" s="3"/>
      <c r="N65" s="3"/>
      <c r="O65" s="3"/>
      <c r="P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row>
  </sheetData>
  <sheetProtection algorithmName="SHA-512" hashValue="ipMdsNhoZVZYQgqxXxvyJL6ihUrMDgMG0wlPeZ10EgIs3U0jOv3WV1Ru9VroWoObC1QbkQzKTnwYrsE9APx/Cg==" saltValue="2yXmjlzi4mJZxMv1/XCQqA==" spinCount="100000" sheet="1" formatCells="0" formatColumns="0" formatRows="0" insertColumns="0" insertRows="0" insertHyperlinks="0" deleteColumns="0" deleteRows="0" selectLockedCells="1" sort="0" autoFilter="0" pivotTables="0"/>
  <autoFilter ref="A15:IB52" xr:uid="{00000000-0009-0000-0000-00000E000000}"/>
  <mergeCells count="22">
    <mergeCell ref="X14:X15"/>
    <mergeCell ref="A52:K52"/>
    <mergeCell ref="A6:P6"/>
    <mergeCell ref="N11:O11"/>
    <mergeCell ref="N12:O12"/>
    <mergeCell ref="A14:A15"/>
    <mergeCell ref="B14:B15"/>
    <mergeCell ref="C14:C15"/>
    <mergeCell ref="D14:D15"/>
    <mergeCell ref="E14:E15"/>
    <mergeCell ref="F14:K14"/>
    <mergeCell ref="L14:P14"/>
    <mergeCell ref="D64:F64"/>
    <mergeCell ref="T14:T15"/>
    <mergeCell ref="U14:U15"/>
    <mergeCell ref="V14:V15"/>
    <mergeCell ref="W14:W15"/>
    <mergeCell ref="D57:P57"/>
    <mergeCell ref="D58:P58"/>
    <mergeCell ref="D60:F60"/>
    <mergeCell ref="D62:P62"/>
    <mergeCell ref="D63:P63"/>
  </mergeCells>
  <pageMargins left="0.70866141732283472" right="0.70866141732283472" top="0.74803149606299213" bottom="0.74803149606299213" header="0.31496062992125984" footer="0.31496062992125984"/>
  <pageSetup paperSize="9" scale="65" fitToHeight="2" orientation="landscape" r:id="rId1"/>
  <headerFooter>
    <oddFooter>&amp;C&amp;"time,Italic"&amp;10&amp;P / &amp;N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B45"/>
  <sheetViews>
    <sheetView view="pageBreakPreview" topLeftCell="F1" zoomScaleNormal="100" zoomScaleSheetLayoutView="100" workbookViewId="0">
      <selection activeCell="F27" sqref="F27"/>
    </sheetView>
  </sheetViews>
  <sheetFormatPr defaultRowHeight="12.75"/>
  <cols>
    <col min="1" max="1" width="6.28515625" style="4" customWidth="1"/>
    <col min="2" max="2" width="3.28515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14</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1113</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1112</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P32</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6">
        <v>1</v>
      </c>
      <c r="B16" s="184"/>
      <c r="C16" s="174" t="s">
        <v>1114</v>
      </c>
      <c r="D16" s="162"/>
      <c r="E16" s="162"/>
      <c r="F16" s="163"/>
      <c r="G16" s="163"/>
      <c r="H16" s="163">
        <f t="shared" ref="H16:H31" si="0">ROUND(F16*G16,2)</f>
        <v>0</v>
      </c>
      <c r="I16" s="163"/>
      <c r="J16" s="163"/>
      <c r="K16" s="163"/>
      <c r="L16" s="163"/>
      <c r="M16" s="163"/>
      <c r="N16" s="163"/>
      <c r="O16" s="163"/>
      <c r="P16" s="163"/>
      <c r="T16" s="145">
        <f t="shared" ref="T16:T31" si="1">A16</f>
        <v>1</v>
      </c>
      <c r="U16" s="145"/>
      <c r="V16" s="157" t="str">
        <f t="shared" ref="V16:X31" si="2">C16</f>
        <v>Labiekārtojuma elementi</v>
      </c>
      <c r="W16" s="145"/>
      <c r="X16" s="165"/>
    </row>
    <row r="17" spans="1:236" ht="25.5">
      <c r="A17" s="164" t="s">
        <v>277</v>
      </c>
      <c r="B17" s="165"/>
      <c r="C17" s="152" t="s">
        <v>1115</v>
      </c>
      <c r="D17" s="111" t="s">
        <v>61</v>
      </c>
      <c r="E17" s="158">
        <v>3</v>
      </c>
      <c r="F17" s="23"/>
      <c r="G17" s="23"/>
      <c r="H17" s="23">
        <f t="shared" si="0"/>
        <v>0</v>
      </c>
      <c r="I17" s="23"/>
      <c r="J17" s="23"/>
      <c r="K17" s="24">
        <f t="shared" ref="K17:K31" si="3">H17+I17+J17</f>
        <v>0</v>
      </c>
      <c r="L17" s="24">
        <f t="shared" ref="L17:L31" si="4">ROUND(E17*F17,2)</f>
        <v>0</v>
      </c>
      <c r="M17" s="24">
        <f t="shared" ref="M17:M31" si="5">ROUND(E17*H17,2)</f>
        <v>0</v>
      </c>
      <c r="N17" s="24">
        <f t="shared" ref="N17:N31" si="6">ROUND(E17*I17,2)</f>
        <v>0</v>
      </c>
      <c r="O17" s="24">
        <f t="shared" ref="O17:O31" si="7">ROUND(E17*J17,2)</f>
        <v>0</v>
      </c>
      <c r="P17" s="24">
        <f t="shared" ref="P17:P31" si="8">M17+N17+O17</f>
        <v>0</v>
      </c>
      <c r="T17" s="145" t="str">
        <f t="shared" si="1"/>
        <v xml:space="preserve"> 1.1</v>
      </c>
      <c r="U17" s="145"/>
      <c r="V17" s="157" t="str">
        <f t="shared" si="2"/>
        <v>Sols S1 (stūris) polimērbetonā, individuālais dizains</v>
      </c>
      <c r="W17" s="145" t="str">
        <f t="shared" si="2"/>
        <v>gb.</v>
      </c>
      <c r="X17" s="165">
        <f t="shared" si="2"/>
        <v>3</v>
      </c>
    </row>
    <row r="18" spans="1:236" ht="51">
      <c r="A18" s="164" t="s">
        <v>278</v>
      </c>
      <c r="B18" s="165"/>
      <c r="C18" s="152" t="s">
        <v>1116</v>
      </c>
      <c r="D18" s="111" t="s">
        <v>61</v>
      </c>
      <c r="E18" s="158">
        <v>4</v>
      </c>
      <c r="F18" s="23"/>
      <c r="G18" s="23"/>
      <c r="H18" s="23">
        <f t="shared" si="0"/>
        <v>0</v>
      </c>
      <c r="I18" s="23"/>
      <c r="J18" s="23"/>
      <c r="K18" s="24">
        <f t="shared" si="3"/>
        <v>0</v>
      </c>
      <c r="L18" s="24">
        <f t="shared" si="4"/>
        <v>0</v>
      </c>
      <c r="M18" s="24">
        <f t="shared" si="5"/>
        <v>0</v>
      </c>
      <c r="N18" s="24">
        <f t="shared" si="6"/>
        <v>0</v>
      </c>
      <c r="O18" s="24">
        <f t="shared" si="7"/>
        <v>0</v>
      </c>
      <c r="P18" s="24">
        <f t="shared" si="8"/>
        <v>0</v>
      </c>
      <c r="T18" s="145" t="str">
        <f t="shared" si="1"/>
        <v xml:space="preserve"> 1.2</v>
      </c>
      <c r="U18" s="145"/>
      <c r="V18" s="157" t="str">
        <f t="shared" si="2"/>
        <v>Sols S2 (posms ar slīpumu uz augšu) polimērbetonā, 3 m, individuālais dizains. Dēļu krāsojums saskaņā ar fasadē izmanoto apdari, beice RAL 1006.</v>
      </c>
      <c r="W18" s="145" t="str">
        <f t="shared" si="2"/>
        <v>gb.</v>
      </c>
      <c r="X18" s="165">
        <f t="shared" si="2"/>
        <v>4</v>
      </c>
    </row>
    <row r="19" spans="1:236" ht="51">
      <c r="A19" s="164" t="s">
        <v>279</v>
      </c>
      <c r="B19" s="165"/>
      <c r="C19" s="153" t="s">
        <v>1117</v>
      </c>
      <c r="D19" s="111" t="s">
        <v>61</v>
      </c>
      <c r="E19" s="158">
        <v>2</v>
      </c>
      <c r="F19" s="23"/>
      <c r="G19" s="23"/>
      <c r="H19" s="23">
        <f t="shared" si="0"/>
        <v>0</v>
      </c>
      <c r="I19" s="23"/>
      <c r="J19" s="23"/>
      <c r="K19" s="24">
        <f t="shared" si="3"/>
        <v>0</v>
      </c>
      <c r="L19" s="24">
        <f t="shared" si="4"/>
        <v>0</v>
      </c>
      <c r="M19" s="24">
        <f t="shared" si="5"/>
        <v>0</v>
      </c>
      <c r="N19" s="24">
        <f t="shared" si="6"/>
        <v>0</v>
      </c>
      <c r="O19" s="24">
        <f t="shared" si="7"/>
        <v>0</v>
      </c>
      <c r="P19" s="24">
        <f t="shared" si="8"/>
        <v>0</v>
      </c>
      <c r="T19" s="145" t="str">
        <f t="shared" si="1"/>
        <v xml:space="preserve"> 1.3</v>
      </c>
      <c r="U19" s="145"/>
      <c r="V19" s="157" t="str">
        <f t="shared" si="2"/>
        <v>Sols S3 (posms ar slīpumu uz leju) polimērbetonā, 3 m, individuālais dizains. Dēļu krāsojums saskaņā ar fasadē izmanoto apdari, beice RAL 1006.</v>
      </c>
      <c r="W19" s="145" t="str">
        <f t="shared" si="2"/>
        <v>gb.</v>
      </c>
      <c r="X19" s="165">
        <f t="shared" si="2"/>
        <v>2</v>
      </c>
    </row>
    <row r="20" spans="1:236" ht="51">
      <c r="A20" s="164" t="s">
        <v>280</v>
      </c>
      <c r="B20" s="165"/>
      <c r="C20" s="152" t="s">
        <v>1118</v>
      </c>
      <c r="D20" s="111" t="s">
        <v>61</v>
      </c>
      <c r="E20" s="158">
        <v>2</v>
      </c>
      <c r="F20" s="23"/>
      <c r="G20" s="23"/>
      <c r="H20" s="23">
        <f t="shared" si="0"/>
        <v>0</v>
      </c>
      <c r="I20" s="23"/>
      <c r="J20" s="23"/>
      <c r="K20" s="24">
        <f t="shared" si="3"/>
        <v>0</v>
      </c>
      <c r="L20" s="24">
        <f t="shared" si="4"/>
        <v>0</v>
      </c>
      <c r="M20" s="24">
        <f t="shared" si="5"/>
        <v>0</v>
      </c>
      <c r="N20" s="24">
        <f t="shared" si="6"/>
        <v>0</v>
      </c>
      <c r="O20" s="24">
        <f t="shared" si="7"/>
        <v>0</v>
      </c>
      <c r="P20" s="24">
        <f t="shared" si="8"/>
        <v>0</v>
      </c>
      <c r="T20" s="145" t="str">
        <f t="shared" si="1"/>
        <v xml:space="preserve"> 1.4</v>
      </c>
      <c r="U20" s="145"/>
      <c r="V20" s="157" t="str">
        <f t="shared" si="2"/>
        <v>Sols S4 (posms ar slīpumu uz augšu) polimērbetonā, 3m, individuālais dizains ar roku balstu. Dēļu krāsojums saskaņā ar fasadē izmanoto apdari, beice RAL 1006.</v>
      </c>
      <c r="W20" s="145" t="str">
        <f t="shared" si="2"/>
        <v>gb.</v>
      </c>
      <c r="X20" s="165">
        <f t="shared" si="2"/>
        <v>2</v>
      </c>
    </row>
    <row r="21" spans="1:236" ht="51">
      <c r="A21" s="164" t="s">
        <v>281</v>
      </c>
      <c r="B21" s="165"/>
      <c r="C21" s="153" t="s">
        <v>1119</v>
      </c>
      <c r="D21" s="111" t="s">
        <v>61</v>
      </c>
      <c r="E21" s="158">
        <v>2</v>
      </c>
      <c r="F21" s="23"/>
      <c r="G21" s="23"/>
      <c r="H21" s="23">
        <f t="shared" si="0"/>
        <v>0</v>
      </c>
      <c r="I21" s="23"/>
      <c r="J21" s="23"/>
      <c r="K21" s="24">
        <f t="shared" si="3"/>
        <v>0</v>
      </c>
      <c r="L21" s="24">
        <f t="shared" si="4"/>
        <v>0</v>
      </c>
      <c r="M21" s="24">
        <f t="shared" si="5"/>
        <v>0</v>
      </c>
      <c r="N21" s="24">
        <f t="shared" si="6"/>
        <v>0</v>
      </c>
      <c r="O21" s="24">
        <f t="shared" si="7"/>
        <v>0</v>
      </c>
      <c r="P21" s="24">
        <f t="shared" si="8"/>
        <v>0</v>
      </c>
      <c r="T21" s="145" t="str">
        <f t="shared" si="1"/>
        <v xml:space="preserve"> 1.5</v>
      </c>
      <c r="U21" s="145"/>
      <c r="V21" s="157" t="str">
        <f t="shared" si="2"/>
        <v>Sols S5 (posms ar slīpumu uz leju) polimērbetonā, 3m, individuālais dizains ar roku balstu. Dēļu krāsojums saskaņā ar fasadē izmanoto apdari, beice RAL 1006.</v>
      </c>
      <c r="W21" s="145" t="str">
        <f t="shared" si="2"/>
        <v>gb.</v>
      </c>
      <c r="X21" s="165">
        <f t="shared" si="2"/>
        <v>2</v>
      </c>
    </row>
    <row r="22" spans="1:236" ht="51">
      <c r="A22" s="164" t="s">
        <v>282</v>
      </c>
      <c r="B22" s="165"/>
      <c r="C22" s="152" t="s">
        <v>1120</v>
      </c>
      <c r="D22" s="111" t="s">
        <v>61</v>
      </c>
      <c r="E22" s="158">
        <v>1</v>
      </c>
      <c r="F22" s="23"/>
      <c r="G22" s="23"/>
      <c r="H22" s="23">
        <f t="shared" si="0"/>
        <v>0</v>
      </c>
      <c r="I22" s="23"/>
      <c r="J22" s="23"/>
      <c r="K22" s="24">
        <f t="shared" si="3"/>
        <v>0</v>
      </c>
      <c r="L22" s="24">
        <f t="shared" si="4"/>
        <v>0</v>
      </c>
      <c r="M22" s="24">
        <f t="shared" si="5"/>
        <v>0</v>
      </c>
      <c r="N22" s="24">
        <f t="shared" si="6"/>
        <v>0</v>
      </c>
      <c r="O22" s="24">
        <f t="shared" si="7"/>
        <v>0</v>
      </c>
      <c r="P22" s="24">
        <f t="shared" si="8"/>
        <v>0</v>
      </c>
      <c r="T22" s="145" t="str">
        <f t="shared" si="1"/>
        <v xml:space="preserve"> 1.6</v>
      </c>
      <c r="U22" s="145"/>
      <c r="V22" s="157" t="str">
        <f t="shared" si="2"/>
        <v>Atkritumu urna ar pārsegu. Metāla rāmis, pārklāts ar metāla vai nerūsējoša metāla plāksnēm, ar cigarešu nodzēšanas iespēju un pelnutrauku, 50l</v>
      </c>
      <c r="W22" s="145" t="str">
        <f t="shared" si="2"/>
        <v>gb.</v>
      </c>
      <c r="X22" s="165">
        <f t="shared" si="2"/>
        <v>1</v>
      </c>
    </row>
    <row r="23" spans="1:236" ht="63.75">
      <c r="A23" s="164" t="s">
        <v>283</v>
      </c>
      <c r="B23" s="165"/>
      <c r="C23" s="152" t="s">
        <v>1121</v>
      </c>
      <c r="D23" s="111" t="s">
        <v>61</v>
      </c>
      <c r="E23" s="158">
        <v>12</v>
      </c>
      <c r="F23" s="23"/>
      <c r="G23" s="23"/>
      <c r="H23" s="23">
        <f t="shared" ref="H23:H30" si="9">ROUND(F23*G23,2)</f>
        <v>0</v>
      </c>
      <c r="I23" s="23"/>
      <c r="J23" s="23"/>
      <c r="K23" s="24">
        <f t="shared" ref="K23:K30" si="10">H23+I23+J23</f>
        <v>0</v>
      </c>
      <c r="L23" s="24">
        <f t="shared" ref="L23:L30" si="11">ROUND(E23*F23,2)</f>
        <v>0</v>
      </c>
      <c r="M23" s="24">
        <f t="shared" ref="M23:M30" si="12">ROUND(E23*H23,2)</f>
        <v>0</v>
      </c>
      <c r="N23" s="24">
        <f t="shared" ref="N23:N30" si="13">ROUND(E23*I23,2)</f>
        <v>0</v>
      </c>
      <c r="O23" s="24">
        <f t="shared" ref="O23:O30" si="14">ROUND(E23*J23,2)</f>
        <v>0</v>
      </c>
      <c r="P23" s="24">
        <f t="shared" ref="P23:P30" si="15">M23+N23+O23</f>
        <v>0</v>
      </c>
      <c r="T23" s="145" t="str">
        <f t="shared" ref="T23:T30" si="16">A23</f>
        <v xml:space="preserve"> 1.7</v>
      </c>
      <c r="U23" s="145"/>
      <c r="V23" s="157" t="str">
        <f t="shared" ref="V23:V30" si="17">C23</f>
        <v xml:space="preserve">Veloturetāji Edgetyre/ modelis STE-N410/ h - 885 mm/ garums - 965 mm/ biezums - 50 mm/ cinkots tērauda rāmis, kas pārklāts ar pulverkrāsas apdari/ drošas gumijas aizsargapvalks </v>
      </c>
      <c r="W23" s="145" t="str">
        <f t="shared" ref="W23:W30" si="18">D23</f>
        <v>gb.</v>
      </c>
      <c r="X23" s="165">
        <f t="shared" ref="X23:X30" si="19">E23</f>
        <v>12</v>
      </c>
    </row>
    <row r="24" spans="1:236">
      <c r="A24" s="166">
        <v>2</v>
      </c>
      <c r="B24" s="166"/>
      <c r="C24" s="174" t="s">
        <v>1122</v>
      </c>
      <c r="D24" s="162"/>
      <c r="E24" s="176"/>
      <c r="F24" s="163"/>
      <c r="G24" s="163"/>
      <c r="H24" s="163"/>
      <c r="I24" s="163"/>
      <c r="J24" s="163"/>
      <c r="K24" s="163"/>
      <c r="L24" s="163"/>
      <c r="M24" s="163"/>
      <c r="N24" s="163"/>
      <c r="O24" s="163"/>
      <c r="P24" s="163"/>
      <c r="T24" s="145">
        <f t="shared" si="16"/>
        <v>2</v>
      </c>
      <c r="U24" s="145"/>
      <c r="V24" s="157" t="str">
        <f t="shared" si="17"/>
        <v>Žogs</v>
      </c>
      <c r="W24" s="145">
        <f t="shared" si="18"/>
        <v>0</v>
      </c>
      <c r="X24" s="165">
        <f t="shared" si="19"/>
        <v>0</v>
      </c>
    </row>
    <row r="25" spans="1:236">
      <c r="A25" s="164" t="s">
        <v>386</v>
      </c>
      <c r="B25" s="164"/>
      <c r="C25" s="152" t="s">
        <v>1123</v>
      </c>
      <c r="D25" s="111" t="s">
        <v>61</v>
      </c>
      <c r="E25" s="158">
        <v>42</v>
      </c>
      <c r="F25" s="23"/>
      <c r="G25" s="23"/>
      <c r="H25" s="23">
        <f t="shared" si="9"/>
        <v>0</v>
      </c>
      <c r="I25" s="23"/>
      <c r="J25" s="23"/>
      <c r="K25" s="24">
        <f t="shared" si="10"/>
        <v>0</v>
      </c>
      <c r="L25" s="24">
        <f t="shared" si="11"/>
        <v>0</v>
      </c>
      <c r="M25" s="24">
        <f t="shared" si="12"/>
        <v>0</v>
      </c>
      <c r="N25" s="24">
        <f t="shared" si="13"/>
        <v>0</v>
      </c>
      <c r="O25" s="24">
        <f t="shared" si="14"/>
        <v>0</v>
      </c>
      <c r="P25" s="24">
        <f t="shared" si="15"/>
        <v>0</v>
      </c>
      <c r="T25" s="145" t="str">
        <f t="shared" si="16"/>
        <v xml:space="preserve"> 2.1</v>
      </c>
      <c r="U25" s="145"/>
      <c r="V25" s="157" t="str">
        <f t="shared" si="17"/>
        <v>Betona stabi 170x170x1450(h virs zemes)</v>
      </c>
      <c r="W25" s="145" t="str">
        <f t="shared" si="18"/>
        <v>gb.</v>
      </c>
      <c r="X25" s="165">
        <f t="shared" si="19"/>
        <v>42</v>
      </c>
    </row>
    <row r="26" spans="1:236">
      <c r="A26" s="164" t="s">
        <v>387</v>
      </c>
      <c r="B26" s="164"/>
      <c r="C26" s="152" t="s">
        <v>1124</v>
      </c>
      <c r="D26" s="111" t="s">
        <v>61</v>
      </c>
      <c r="E26" s="158">
        <v>40</v>
      </c>
      <c r="F26" s="23"/>
      <c r="G26" s="23"/>
      <c r="H26" s="23">
        <f t="shared" ref="H26:H27" si="20">ROUND(F26*G26,2)</f>
        <v>0</v>
      </c>
      <c r="I26" s="23"/>
      <c r="J26" s="23"/>
      <c r="K26" s="24">
        <f t="shared" ref="K26:K27" si="21">H26+I26+J26</f>
        <v>0</v>
      </c>
      <c r="L26" s="24">
        <f t="shared" ref="L26:L27" si="22">ROUND(E26*F26,2)</f>
        <v>0</v>
      </c>
      <c r="M26" s="24">
        <f t="shared" ref="M26:M27" si="23">ROUND(E26*H26,2)</f>
        <v>0</v>
      </c>
      <c r="N26" s="24">
        <f t="shared" ref="N26:N27" si="24">ROUND(E26*I26,2)</f>
        <v>0</v>
      </c>
      <c r="O26" s="24">
        <f t="shared" ref="O26:O27" si="25">ROUND(E26*J26,2)</f>
        <v>0</v>
      </c>
      <c r="P26" s="24">
        <f t="shared" ref="P26:P27" si="26">M26+N26+O26</f>
        <v>0</v>
      </c>
      <c r="T26" s="145" t="str">
        <f t="shared" ref="T26:T27" si="27">A26</f>
        <v xml:space="preserve"> 2.2</v>
      </c>
      <c r="U26" s="145"/>
      <c r="V26" s="157" t="str">
        <f t="shared" ref="V26:V27" si="28">C26</f>
        <v>Betona pasēta 300x70x1830mm</v>
      </c>
      <c r="W26" s="145" t="str">
        <f t="shared" ref="W26:W27" si="29">D26</f>
        <v>gb.</v>
      </c>
      <c r="X26" s="165">
        <f t="shared" ref="X26:X27" si="30">E26</f>
        <v>40</v>
      </c>
    </row>
    <row r="27" spans="1:236" ht="25.5">
      <c r="A27" s="164" t="s">
        <v>388</v>
      </c>
      <c r="B27" s="164"/>
      <c r="C27" s="152" t="s">
        <v>1125</v>
      </c>
      <c r="D27" s="111" t="s">
        <v>61</v>
      </c>
      <c r="E27" s="158">
        <v>31</v>
      </c>
      <c r="F27" s="23"/>
      <c r="G27" s="23"/>
      <c r="H27" s="23">
        <f t="shared" si="20"/>
        <v>0</v>
      </c>
      <c r="I27" s="23"/>
      <c r="J27" s="23"/>
      <c r="K27" s="24">
        <f t="shared" si="21"/>
        <v>0</v>
      </c>
      <c r="L27" s="24">
        <f t="shared" si="22"/>
        <v>0</v>
      </c>
      <c r="M27" s="24">
        <f t="shared" si="23"/>
        <v>0</v>
      </c>
      <c r="N27" s="24">
        <f t="shared" si="24"/>
        <v>0</v>
      </c>
      <c r="O27" s="24">
        <f t="shared" si="25"/>
        <v>0</v>
      </c>
      <c r="P27" s="24">
        <f t="shared" si="26"/>
        <v>0</v>
      </c>
      <c r="T27" s="145" t="str">
        <f t="shared" si="27"/>
        <v xml:space="preserve"> 2.3</v>
      </c>
      <c r="U27" s="145"/>
      <c r="V27" s="157" t="str">
        <f t="shared" si="28"/>
        <v>Metāla loksnes žoga panelis MP1 1770x1470(h)mm</v>
      </c>
      <c r="W27" s="145" t="str">
        <f t="shared" si="29"/>
        <v>gb.</v>
      </c>
      <c r="X27" s="165">
        <f t="shared" si="30"/>
        <v>31</v>
      </c>
    </row>
    <row r="28" spans="1:236" ht="25.5">
      <c r="A28" s="164" t="s">
        <v>389</v>
      </c>
      <c r="B28" s="164"/>
      <c r="C28" s="152" t="s">
        <v>1126</v>
      </c>
      <c r="D28" s="111" t="s">
        <v>61</v>
      </c>
      <c r="E28" s="158">
        <v>4</v>
      </c>
      <c r="F28" s="23"/>
      <c r="G28" s="23"/>
      <c r="H28" s="23">
        <f t="shared" ref="H28:H29" si="31">ROUND(F28*G28,2)</f>
        <v>0</v>
      </c>
      <c r="I28" s="23"/>
      <c r="J28" s="23"/>
      <c r="K28" s="24">
        <f t="shared" ref="K28:K29" si="32">H28+I28+J28</f>
        <v>0</v>
      </c>
      <c r="L28" s="24">
        <f t="shared" ref="L28:L29" si="33">ROUND(E28*F28,2)</f>
        <v>0</v>
      </c>
      <c r="M28" s="24">
        <f t="shared" ref="M28:M29" si="34">ROUND(E28*H28,2)</f>
        <v>0</v>
      </c>
      <c r="N28" s="24">
        <f t="shared" ref="N28:N29" si="35">ROUND(E28*I28,2)</f>
        <v>0</v>
      </c>
      <c r="O28" s="24">
        <f t="shared" ref="O28:O29" si="36">ROUND(E28*J28,2)</f>
        <v>0</v>
      </c>
      <c r="P28" s="24">
        <f t="shared" ref="P28:P29" si="37">M28+N28+O28</f>
        <v>0</v>
      </c>
      <c r="T28" s="145" t="str">
        <f t="shared" ref="T28:T29" si="38">A28</f>
        <v xml:space="preserve"> 2.4</v>
      </c>
      <c r="U28" s="145"/>
      <c r="V28" s="157" t="str">
        <f t="shared" ref="V28:V29" si="39">C28</f>
        <v>Metāla loksnes žoga panelis MP2 1320x1470(h)mm</v>
      </c>
      <c r="W28" s="145" t="str">
        <f t="shared" ref="W28:W29" si="40">D28</f>
        <v>gb.</v>
      </c>
      <c r="X28" s="165">
        <f t="shared" ref="X28:X29" si="41">E28</f>
        <v>4</v>
      </c>
    </row>
    <row r="29" spans="1:236" ht="25.5">
      <c r="A29" s="164" t="s">
        <v>390</v>
      </c>
      <c r="B29" s="164"/>
      <c r="C29" s="152" t="s">
        <v>1127</v>
      </c>
      <c r="D29" s="111" t="s">
        <v>61</v>
      </c>
      <c r="E29" s="158">
        <v>2</v>
      </c>
      <c r="F29" s="23"/>
      <c r="G29" s="23"/>
      <c r="H29" s="23">
        <f t="shared" si="31"/>
        <v>0</v>
      </c>
      <c r="I29" s="23"/>
      <c r="J29" s="23"/>
      <c r="K29" s="24">
        <f t="shared" si="32"/>
        <v>0</v>
      </c>
      <c r="L29" s="24">
        <f t="shared" si="33"/>
        <v>0</v>
      </c>
      <c r="M29" s="24">
        <f t="shared" si="34"/>
        <v>0</v>
      </c>
      <c r="N29" s="24">
        <f t="shared" si="35"/>
        <v>0</v>
      </c>
      <c r="O29" s="24">
        <f t="shared" si="36"/>
        <v>0</v>
      </c>
      <c r="P29" s="24">
        <f t="shared" si="37"/>
        <v>0</v>
      </c>
      <c r="T29" s="145" t="str">
        <f t="shared" si="38"/>
        <v xml:space="preserve"> 2.5</v>
      </c>
      <c r="U29" s="145"/>
      <c r="V29" s="157" t="str">
        <f t="shared" si="39"/>
        <v>Metāla loksnes žoga panelis MP3 1370x1470(h)mm</v>
      </c>
      <c r="W29" s="145" t="str">
        <f t="shared" si="40"/>
        <v>gb.</v>
      </c>
      <c r="X29" s="165">
        <f t="shared" si="41"/>
        <v>2</v>
      </c>
    </row>
    <row r="30" spans="1:236" ht="25.5">
      <c r="A30" s="164" t="s">
        <v>391</v>
      </c>
      <c r="B30" s="164"/>
      <c r="C30" s="152" t="s">
        <v>1128</v>
      </c>
      <c r="D30" s="111" t="s">
        <v>61</v>
      </c>
      <c r="E30" s="158">
        <v>8</v>
      </c>
      <c r="F30" s="23"/>
      <c r="G30" s="23"/>
      <c r="H30" s="23">
        <f t="shared" si="9"/>
        <v>0</v>
      </c>
      <c r="I30" s="23"/>
      <c r="J30" s="23"/>
      <c r="K30" s="24">
        <f t="shared" si="10"/>
        <v>0</v>
      </c>
      <c r="L30" s="24">
        <f t="shared" si="11"/>
        <v>0</v>
      </c>
      <c r="M30" s="24">
        <f t="shared" si="12"/>
        <v>0</v>
      </c>
      <c r="N30" s="24">
        <f t="shared" si="13"/>
        <v>0</v>
      </c>
      <c r="O30" s="24">
        <f t="shared" si="14"/>
        <v>0</v>
      </c>
      <c r="P30" s="24">
        <f t="shared" si="15"/>
        <v>0</v>
      </c>
      <c r="T30" s="145" t="str">
        <f t="shared" si="16"/>
        <v xml:space="preserve"> 2.6</v>
      </c>
      <c r="U30" s="145"/>
      <c r="V30" s="157" t="str">
        <f t="shared" si="17"/>
        <v>Metāla loksnes vārtu panelis VP1 1230x1650mm</v>
      </c>
      <c r="W30" s="145" t="str">
        <f t="shared" si="18"/>
        <v>gb.</v>
      </c>
      <c r="X30" s="165">
        <f t="shared" si="19"/>
        <v>8</v>
      </c>
    </row>
    <row r="31" spans="1:236" ht="13.5" thickBot="1">
      <c r="A31" s="164" t="s">
        <v>392</v>
      </c>
      <c r="B31" s="164"/>
      <c r="C31" s="152" t="s">
        <v>1129</v>
      </c>
      <c r="D31" s="111" t="s">
        <v>61</v>
      </c>
      <c r="E31" s="158">
        <v>2</v>
      </c>
      <c r="F31" s="23"/>
      <c r="G31" s="23"/>
      <c r="H31" s="23">
        <f t="shared" si="0"/>
        <v>0</v>
      </c>
      <c r="I31" s="23"/>
      <c r="J31" s="23"/>
      <c r="K31" s="24">
        <f t="shared" si="3"/>
        <v>0</v>
      </c>
      <c r="L31" s="24">
        <f t="shared" si="4"/>
        <v>0</v>
      </c>
      <c r="M31" s="24">
        <f t="shared" si="5"/>
        <v>0</v>
      </c>
      <c r="N31" s="24">
        <f t="shared" si="6"/>
        <v>0</v>
      </c>
      <c r="O31" s="24">
        <f t="shared" si="7"/>
        <v>0</v>
      </c>
      <c r="P31" s="24">
        <f t="shared" si="8"/>
        <v>0</v>
      </c>
      <c r="T31" s="145" t="str">
        <f t="shared" si="1"/>
        <v xml:space="preserve"> 2.7</v>
      </c>
      <c r="U31" s="145"/>
      <c r="V31" s="157" t="str">
        <f t="shared" si="2"/>
        <v>Metāla loksnes vārtu panelis VP2 960x1650mm</v>
      </c>
      <c r="W31" s="145" t="str">
        <f t="shared" si="2"/>
        <v>gb.</v>
      </c>
      <c r="X31" s="165">
        <f t="shared" si="2"/>
        <v>2</v>
      </c>
    </row>
    <row r="32" spans="1:236" ht="30" customHeight="1" thickBot="1">
      <c r="A32" s="256" t="s">
        <v>52</v>
      </c>
      <c r="B32" s="257"/>
      <c r="C32" s="257"/>
      <c r="D32" s="257"/>
      <c r="E32" s="257"/>
      <c r="F32" s="257"/>
      <c r="G32" s="257"/>
      <c r="H32" s="257"/>
      <c r="I32" s="257"/>
      <c r="J32" s="257"/>
      <c r="K32" s="257"/>
      <c r="L32" s="60">
        <f>SUM(L16:L31)</f>
        <v>0</v>
      </c>
      <c r="M32" s="60">
        <f>SUM(M16:M31)</f>
        <v>0</v>
      </c>
      <c r="N32" s="60">
        <f>SUM(N16:N31)</f>
        <v>0</v>
      </c>
      <c r="O32" s="60">
        <f>SUM(O16:O31)</f>
        <v>0</v>
      </c>
      <c r="P32" s="60">
        <f>SUM(P16:P31)</f>
        <v>0</v>
      </c>
      <c r="Q32" s="10"/>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row>
    <row r="33" spans="1:236" ht="12.75" customHeight="1">
      <c r="A33" s="58"/>
      <c r="B33" s="58"/>
      <c r="C33" s="58"/>
      <c r="D33" s="58"/>
      <c r="E33" s="58"/>
      <c r="F33" s="58"/>
      <c r="G33" s="58"/>
      <c r="H33" s="58"/>
      <c r="I33" s="58"/>
      <c r="J33" s="58"/>
      <c r="K33" s="58"/>
      <c r="L33" s="59"/>
      <c r="M33" s="59"/>
      <c r="N33" s="59"/>
      <c r="O33" s="59"/>
      <c r="P33" s="59"/>
      <c r="Q33" s="10"/>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row>
    <row r="34" spans="1:236" ht="22.5" customHeight="1">
      <c r="A34" s="146" t="s">
        <v>53</v>
      </c>
      <c r="B34" s="58"/>
      <c r="C34" s="58"/>
      <c r="D34" s="58"/>
      <c r="E34" s="58"/>
      <c r="F34" s="58"/>
      <c r="G34" s="58"/>
      <c r="H34" s="58"/>
      <c r="I34" s="58"/>
      <c r="J34" s="58"/>
      <c r="K34" s="58"/>
      <c r="L34" s="59"/>
      <c r="M34" s="59"/>
      <c r="N34" s="59"/>
      <c r="O34" s="59"/>
      <c r="P34" s="59"/>
      <c r="Q34" s="10"/>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row>
    <row r="35" spans="1:236">
      <c r="A35" s="3"/>
      <c r="B35" s="26"/>
      <c r="C35" s="27"/>
      <c r="D35" s="28"/>
      <c r="E35" s="25"/>
      <c r="F35" s="29"/>
      <c r="G35" s="30"/>
      <c r="H35" s="30"/>
      <c r="I35" s="30"/>
      <c r="J35" s="30"/>
      <c r="K35" s="31"/>
      <c r="L35" s="31"/>
      <c r="M35" s="31"/>
      <c r="N35" s="31"/>
      <c r="O35" s="32"/>
      <c r="P35" s="32"/>
      <c r="Q35" s="12"/>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row>
    <row r="36" spans="1:236">
      <c r="A36" s="26"/>
      <c r="B36" s="26"/>
      <c r="C36" s="27"/>
      <c r="D36" s="28"/>
      <c r="E36" s="25"/>
      <c r="F36" s="29"/>
      <c r="G36" s="30"/>
      <c r="H36" s="30"/>
      <c r="I36" s="30"/>
      <c r="J36" s="30"/>
      <c r="K36" s="31"/>
      <c r="L36" s="31"/>
      <c r="M36" s="31"/>
      <c r="N36" s="31"/>
      <c r="O36" s="32"/>
      <c r="P36" s="32"/>
      <c r="Q36" s="12"/>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row>
    <row r="37" spans="1:236" ht="13.5">
      <c r="B37" s="61"/>
      <c r="C37" s="71" t="s">
        <v>6</v>
      </c>
      <c r="D37" s="248">
        <f>KOPTĀME!B25</f>
        <v>0</v>
      </c>
      <c r="E37" s="248"/>
      <c r="F37" s="248"/>
      <c r="G37" s="248"/>
      <c r="H37" s="248"/>
      <c r="I37" s="248"/>
      <c r="J37" s="248"/>
      <c r="K37" s="248"/>
      <c r="L37" s="248"/>
      <c r="M37" s="248"/>
      <c r="N37" s="248"/>
      <c r="O37" s="248"/>
      <c r="P37" s="248"/>
    </row>
    <row r="38" spans="1:236" ht="10.5" customHeight="1">
      <c r="B38" s="61"/>
      <c r="C38" s="72"/>
      <c r="D38" s="204" t="s">
        <v>7</v>
      </c>
      <c r="E38" s="204"/>
      <c r="F38" s="204"/>
      <c r="G38" s="204"/>
      <c r="H38" s="204"/>
      <c r="I38" s="204"/>
      <c r="J38" s="204"/>
      <c r="K38" s="204"/>
      <c r="L38" s="204"/>
      <c r="M38" s="204"/>
      <c r="N38" s="204"/>
      <c r="O38" s="204"/>
      <c r="P38" s="204"/>
    </row>
    <row r="39" spans="1:236" s="6" customFormat="1" ht="10.5" customHeight="1">
      <c r="A39" s="4"/>
      <c r="B39" s="61"/>
      <c r="C39" s="72"/>
      <c r="D39" s="183"/>
      <c r="E39" s="183"/>
      <c r="F39" s="183"/>
      <c r="G39" s="183"/>
      <c r="H39" s="183"/>
      <c r="I39" s="183"/>
      <c r="J39" s="183"/>
      <c r="K39" s="183"/>
      <c r="L39" s="183"/>
      <c r="M39" s="183"/>
      <c r="N39" s="183"/>
      <c r="O39" s="183"/>
      <c r="P39" s="18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row>
    <row r="40" spans="1:236" s="6" customFormat="1" ht="15">
      <c r="A40" s="4"/>
      <c r="B40" s="61"/>
      <c r="C40" s="100" t="s">
        <v>39</v>
      </c>
      <c r="D40" s="251">
        <f>KOPTĀME!B30</f>
        <v>0</v>
      </c>
      <c r="E40" s="251"/>
      <c r="F40" s="251"/>
      <c r="G40" s="147"/>
      <c r="H40" s="147"/>
      <c r="I40" s="147"/>
      <c r="J40" s="147"/>
      <c r="K40" s="147"/>
      <c r="L40" s="147"/>
      <c r="M40" s="148"/>
      <c r="N40" s="149"/>
      <c r="O40" s="2"/>
      <c r="P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row>
    <row r="41" spans="1:236" s="6" customFormat="1" ht="14.25">
      <c r="A41" s="4"/>
      <c r="B41" s="61"/>
      <c r="C41" s="76"/>
      <c r="D41" s="77"/>
      <c r="E41" s="76"/>
      <c r="F41" s="65"/>
      <c r="G41" s="150"/>
      <c r="H41" s="150"/>
      <c r="I41" s="150"/>
      <c r="J41" s="150"/>
      <c r="K41" s="150"/>
      <c r="L41" s="150"/>
      <c r="M41" s="150"/>
      <c r="N41" s="151"/>
      <c r="O41" s="2"/>
      <c r="P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row>
    <row r="42" spans="1:236" s="6" customFormat="1" ht="13.5">
      <c r="A42" s="4"/>
      <c r="B42" s="61"/>
      <c r="C42" s="71" t="s">
        <v>12</v>
      </c>
      <c r="D42" s="247">
        <f>'1_Kopsav.'!C42</f>
        <v>0</v>
      </c>
      <c r="E42" s="247"/>
      <c r="F42" s="247"/>
      <c r="G42" s="247"/>
      <c r="H42" s="247"/>
      <c r="I42" s="247"/>
      <c r="J42" s="247"/>
      <c r="K42" s="247"/>
      <c r="L42" s="247"/>
      <c r="M42" s="247"/>
      <c r="N42" s="247"/>
      <c r="O42" s="247"/>
      <c r="P42" s="247"/>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row>
    <row r="43" spans="1:236" s="6" customFormat="1">
      <c r="A43" s="4"/>
      <c r="B43" s="61"/>
      <c r="C43" s="72"/>
      <c r="D43" s="204" t="s">
        <v>7</v>
      </c>
      <c r="E43" s="204"/>
      <c r="F43" s="204"/>
      <c r="G43" s="204"/>
      <c r="H43" s="204"/>
      <c r="I43" s="204"/>
      <c r="J43" s="204"/>
      <c r="K43" s="204"/>
      <c r="L43" s="204"/>
      <c r="M43" s="204"/>
      <c r="N43" s="204"/>
      <c r="O43" s="204"/>
      <c r="P43" s="204"/>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row>
    <row r="44" spans="1:236" s="6" customFormat="1" ht="9" customHeight="1">
      <c r="A44" s="4"/>
      <c r="B44" s="4"/>
      <c r="C44" s="72"/>
      <c r="D44" s="205"/>
      <c r="E44" s="205"/>
      <c r="F44" s="205"/>
      <c r="G44" s="33"/>
      <c r="H44" s="33"/>
      <c r="I44" s="33"/>
      <c r="J44" s="33"/>
      <c r="K44" s="2"/>
      <c r="L44" s="3"/>
      <c r="M44" s="3"/>
      <c r="N44" s="3"/>
      <c r="O44" s="3"/>
      <c r="P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row>
    <row r="45" spans="1:236" s="6" customFormat="1" ht="13.5">
      <c r="A45" s="4"/>
      <c r="B45" s="4"/>
      <c r="C45" s="75" t="s">
        <v>8</v>
      </c>
      <c r="D45" s="101">
        <f>KOPTĀME!B28</f>
        <v>0</v>
      </c>
      <c r="E45" s="101"/>
      <c r="F45" s="72"/>
      <c r="G45" s="33"/>
      <c r="H45" s="33"/>
      <c r="K45" s="3"/>
      <c r="L45" s="3"/>
      <c r="M45" s="3"/>
      <c r="N45" s="3"/>
      <c r="O45" s="3"/>
      <c r="P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row>
  </sheetData>
  <sheetProtection algorithmName="SHA-512" hashValue="V/0GYnK3YekyZfC2fsTvQIAjmV63G8QWDxcegh8aGIsbAQTKwxSzf7wdbBU4caFLLRCwG1YzBclNbDinvCwn0Q==" saltValue="6pZmzYAPu/8Ks+XE4U6EyA==" spinCount="100000" sheet="1" formatCells="0" formatColumns="0" formatRows="0" insertColumns="0" insertRows="0" insertHyperlinks="0" deleteColumns="0" deleteRows="0" selectLockedCells="1" sort="0" autoFilter="0" pivotTables="0"/>
  <autoFilter ref="A15:IB32" xr:uid="{00000000-0009-0000-0000-00000F000000}"/>
  <mergeCells count="22">
    <mergeCell ref="X14:X15"/>
    <mergeCell ref="A32:K32"/>
    <mergeCell ref="A6:P6"/>
    <mergeCell ref="N11:O11"/>
    <mergeCell ref="N12:O12"/>
    <mergeCell ref="A14:A15"/>
    <mergeCell ref="B14:B15"/>
    <mergeCell ref="C14:C15"/>
    <mergeCell ref="D14:D15"/>
    <mergeCell ref="E14:E15"/>
    <mergeCell ref="F14:K14"/>
    <mergeCell ref="L14:P14"/>
    <mergeCell ref="D44:F44"/>
    <mergeCell ref="T14:T15"/>
    <mergeCell ref="U14:U15"/>
    <mergeCell ref="V14:V15"/>
    <mergeCell ref="W14:W15"/>
    <mergeCell ref="D37:P37"/>
    <mergeCell ref="D38:P38"/>
    <mergeCell ref="D40:F40"/>
    <mergeCell ref="D42:P42"/>
    <mergeCell ref="D43:P43"/>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B65"/>
  <sheetViews>
    <sheetView view="pageBreakPreview" topLeftCell="E1" zoomScaleNormal="100" zoomScaleSheetLayoutView="100" workbookViewId="0">
      <selection activeCell="F17" sqref="F17"/>
    </sheetView>
  </sheetViews>
  <sheetFormatPr defaultRowHeight="12.75"/>
  <cols>
    <col min="1" max="1" width="6.28515625" style="4" customWidth="1"/>
    <col min="2" max="2" width="3.28515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15</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1130</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1131</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P52</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6">
        <v>1</v>
      </c>
      <c r="B16" s="184"/>
      <c r="C16" s="174" t="s">
        <v>1132</v>
      </c>
      <c r="D16" s="162"/>
      <c r="E16" s="176"/>
      <c r="F16" s="163"/>
      <c r="G16" s="163"/>
      <c r="H16" s="163"/>
      <c r="I16" s="163"/>
      <c r="J16" s="163"/>
      <c r="K16" s="163"/>
      <c r="L16" s="163"/>
      <c r="M16" s="163"/>
      <c r="N16" s="163"/>
      <c r="O16" s="163"/>
      <c r="P16" s="163"/>
      <c r="T16" s="145">
        <f t="shared" ref="T16:T51" si="0">A16</f>
        <v>1</v>
      </c>
      <c r="U16" s="145"/>
      <c r="V16" s="157" t="str">
        <f t="shared" ref="V16:X31" si="1">C16</f>
        <v>Skuju kokaugi</v>
      </c>
      <c r="W16" s="145"/>
      <c r="X16" s="165"/>
    </row>
    <row r="17" spans="1:24" ht="89.25">
      <c r="A17" s="164" t="s">
        <v>277</v>
      </c>
      <c r="B17" s="165"/>
      <c r="C17" s="152" t="s">
        <v>1133</v>
      </c>
      <c r="D17" s="111" t="s">
        <v>61</v>
      </c>
      <c r="E17" s="158">
        <v>7</v>
      </c>
      <c r="F17" s="23"/>
      <c r="G17" s="23"/>
      <c r="H17" s="23">
        <f t="shared" ref="H17:H51" si="2">ROUND(F17*G17,2)</f>
        <v>0</v>
      </c>
      <c r="I17" s="23"/>
      <c r="J17" s="23"/>
      <c r="K17" s="24">
        <f t="shared" ref="K17:K51" si="3">H17+I17+J17</f>
        <v>0</v>
      </c>
      <c r="L17" s="24">
        <f t="shared" ref="L17:L51" si="4">ROUND(E17*F17,2)</f>
        <v>0</v>
      </c>
      <c r="M17" s="24">
        <f t="shared" ref="M17:M51" si="5">ROUND(E17*H17,2)</f>
        <v>0</v>
      </c>
      <c r="N17" s="24">
        <f t="shared" ref="N17:N51" si="6">ROUND(E17*I17,2)</f>
        <v>0</v>
      </c>
      <c r="O17" s="24">
        <f t="shared" ref="O17:O51" si="7">ROUND(E17*J17,2)</f>
        <v>0</v>
      </c>
      <c r="P17" s="24">
        <f t="shared" ref="P17:P51" si="8">M17+N17+O17</f>
        <v>0</v>
      </c>
      <c r="T17" s="145" t="str">
        <f t="shared" si="0"/>
        <v xml:space="preserve"> 1.1</v>
      </c>
      <c r="U17" s="145"/>
      <c r="V17" s="157" t="str">
        <f t="shared" si="1"/>
        <v>Maķedonijas (Rumēlijas) priede, stādīšana, iesk.stādvietu sagatavošanu, augsnes pievešanu, dižkoku stiprināšanas sistēmu ar sakņu kamola stiprināšanu, siksnām un enkurošanas elementiem. Sakņu kamolu aizargpaklājs, 3 gabali siksnas ar enkuriem, viens siksnu spriegotājs.</v>
      </c>
      <c r="W17" s="145" t="str">
        <f t="shared" si="1"/>
        <v>gb.</v>
      </c>
      <c r="X17" s="165">
        <f t="shared" si="1"/>
        <v>7</v>
      </c>
    </row>
    <row r="18" spans="1:24">
      <c r="A18" s="166">
        <v>2</v>
      </c>
      <c r="B18" s="184"/>
      <c r="C18" s="174" t="s">
        <v>1134</v>
      </c>
      <c r="D18" s="162"/>
      <c r="E18" s="176"/>
      <c r="F18" s="163"/>
      <c r="G18" s="163"/>
      <c r="H18" s="163"/>
      <c r="I18" s="163"/>
      <c r="J18" s="163"/>
      <c r="K18" s="163"/>
      <c r="L18" s="163"/>
      <c r="M18" s="163"/>
      <c r="N18" s="163"/>
      <c r="O18" s="163"/>
      <c r="P18" s="163"/>
      <c r="T18" s="145">
        <f t="shared" si="0"/>
        <v>2</v>
      </c>
      <c r="U18" s="145"/>
      <c r="V18" s="157" t="str">
        <f t="shared" si="1"/>
        <v>Lapu kokaugi</v>
      </c>
      <c r="W18" s="145"/>
      <c r="X18" s="165"/>
    </row>
    <row r="19" spans="1:24" ht="25.5">
      <c r="A19" s="164" t="s">
        <v>386</v>
      </c>
      <c r="B19" s="165"/>
      <c r="C19" s="153" t="s">
        <v>1137</v>
      </c>
      <c r="D19" s="111" t="s">
        <v>61</v>
      </c>
      <c r="E19" s="158">
        <v>21</v>
      </c>
      <c r="F19" s="23"/>
      <c r="G19" s="23"/>
      <c r="H19" s="23">
        <f t="shared" si="2"/>
        <v>0</v>
      </c>
      <c r="I19" s="23"/>
      <c r="J19" s="23"/>
      <c r="K19" s="24">
        <f t="shared" si="3"/>
        <v>0</v>
      </c>
      <c r="L19" s="24">
        <f t="shared" si="4"/>
        <v>0</v>
      </c>
      <c r="M19" s="24">
        <f t="shared" si="5"/>
        <v>0</v>
      </c>
      <c r="N19" s="24">
        <f t="shared" si="6"/>
        <v>0</v>
      </c>
      <c r="O19" s="24">
        <f t="shared" si="7"/>
        <v>0</v>
      </c>
      <c r="P19" s="24">
        <f t="shared" si="8"/>
        <v>0</v>
      </c>
      <c r="T19" s="145" t="str">
        <f t="shared" si="0"/>
        <v xml:space="preserve"> 2.1</v>
      </c>
      <c r="U19" s="145"/>
      <c r="V19" s="157" t="str">
        <f t="shared" si="1"/>
        <v>Parastais smiltsērkšķis, stādīšana, iesk.stādvietu sagatavošanu</v>
      </c>
      <c r="W19" s="145" t="str">
        <f t="shared" si="1"/>
        <v>gb.</v>
      </c>
      <c r="X19" s="165">
        <f t="shared" si="1"/>
        <v>21</v>
      </c>
    </row>
    <row r="20" spans="1:24" ht="25.5">
      <c r="A20" s="164" t="s">
        <v>387</v>
      </c>
      <c r="B20" s="165"/>
      <c r="C20" s="152" t="s">
        <v>1141</v>
      </c>
      <c r="D20" s="111" t="s">
        <v>61</v>
      </c>
      <c r="E20" s="158">
        <v>25</v>
      </c>
      <c r="F20" s="23"/>
      <c r="G20" s="23"/>
      <c r="H20" s="23">
        <f t="shared" si="2"/>
        <v>0</v>
      </c>
      <c r="I20" s="23"/>
      <c r="J20" s="23"/>
      <c r="K20" s="24">
        <f t="shared" si="3"/>
        <v>0</v>
      </c>
      <c r="L20" s="24">
        <f t="shared" si="4"/>
        <v>0</v>
      </c>
      <c r="M20" s="24">
        <f t="shared" si="5"/>
        <v>0</v>
      </c>
      <c r="N20" s="24">
        <f t="shared" si="6"/>
        <v>0</v>
      </c>
      <c r="O20" s="24">
        <f t="shared" si="7"/>
        <v>0</v>
      </c>
      <c r="P20" s="24">
        <f t="shared" si="8"/>
        <v>0</v>
      </c>
      <c r="T20" s="145" t="str">
        <f t="shared" si="0"/>
        <v xml:space="preserve"> 2.2</v>
      </c>
      <c r="U20" s="145"/>
      <c r="V20" s="157" t="str">
        <f t="shared" si="1"/>
        <v>Japānas rododendrs, stādīšana, iesk.stādvietu sagatavošanu</v>
      </c>
      <c r="W20" s="145" t="str">
        <f t="shared" si="1"/>
        <v>gb.</v>
      </c>
      <c r="X20" s="165">
        <f t="shared" si="1"/>
        <v>25</v>
      </c>
    </row>
    <row r="21" spans="1:24" ht="25.5">
      <c r="A21" s="164" t="s">
        <v>388</v>
      </c>
      <c r="B21" s="165"/>
      <c r="C21" s="153" t="s">
        <v>1142</v>
      </c>
      <c r="D21" s="111" t="s">
        <v>61</v>
      </c>
      <c r="E21" s="158">
        <v>1500</v>
      </c>
      <c r="F21" s="23"/>
      <c r="G21" s="23"/>
      <c r="H21" s="23">
        <f t="shared" si="2"/>
        <v>0</v>
      </c>
      <c r="I21" s="23"/>
      <c r="J21" s="23"/>
      <c r="K21" s="24">
        <f t="shared" si="3"/>
        <v>0</v>
      </c>
      <c r="L21" s="24">
        <f t="shared" si="4"/>
        <v>0</v>
      </c>
      <c r="M21" s="24">
        <f t="shared" si="5"/>
        <v>0</v>
      </c>
      <c r="N21" s="24">
        <f t="shared" si="6"/>
        <v>0</v>
      </c>
      <c r="O21" s="24">
        <f t="shared" si="7"/>
        <v>0</v>
      </c>
      <c r="P21" s="24">
        <f t="shared" si="8"/>
        <v>0</v>
      </c>
      <c r="T21" s="145" t="str">
        <f t="shared" si="0"/>
        <v xml:space="preserve"> 2.3</v>
      </c>
      <c r="U21" s="145"/>
      <c r="V21" s="157" t="str">
        <f t="shared" si="1"/>
        <v>Alpīnā vērene 'Schmidt', stādīšana, iesk.stādvietu sagatavošanu</v>
      </c>
      <c r="W21" s="145" t="str">
        <f t="shared" si="1"/>
        <v>gb.</v>
      </c>
      <c r="X21" s="165">
        <f t="shared" si="1"/>
        <v>1500</v>
      </c>
    </row>
    <row r="22" spans="1:24">
      <c r="A22" s="166">
        <v>3</v>
      </c>
      <c r="B22" s="184"/>
      <c r="C22" s="174" t="s">
        <v>1148</v>
      </c>
      <c r="D22" s="162"/>
      <c r="E22" s="176"/>
      <c r="F22" s="163"/>
      <c r="G22" s="163"/>
      <c r="H22" s="163"/>
      <c r="I22" s="163"/>
      <c r="J22" s="163"/>
      <c r="K22" s="163"/>
      <c r="L22" s="163"/>
      <c r="M22" s="163"/>
      <c r="N22" s="163"/>
      <c r="O22" s="163"/>
      <c r="P22" s="163"/>
      <c r="T22" s="145">
        <f t="shared" si="0"/>
        <v>3</v>
      </c>
      <c r="U22" s="145"/>
      <c r="V22" s="157" t="str">
        <f t="shared" si="1"/>
        <v>Mikss A (Dobe 1)</v>
      </c>
      <c r="W22" s="145"/>
      <c r="X22" s="165"/>
    </row>
    <row r="23" spans="1:24" ht="25.5">
      <c r="A23" s="172" t="s">
        <v>1110</v>
      </c>
      <c r="B23" s="165"/>
      <c r="C23" s="152" t="s">
        <v>1149</v>
      </c>
      <c r="D23" s="111" t="s">
        <v>61</v>
      </c>
      <c r="E23" s="158">
        <v>35</v>
      </c>
      <c r="F23" s="23"/>
      <c r="G23" s="23"/>
      <c r="H23" s="23">
        <f t="shared" si="2"/>
        <v>0</v>
      </c>
      <c r="I23" s="23"/>
      <c r="J23" s="23"/>
      <c r="K23" s="24">
        <f t="shared" si="3"/>
        <v>0</v>
      </c>
      <c r="L23" s="24">
        <f t="shared" si="4"/>
        <v>0</v>
      </c>
      <c r="M23" s="24">
        <f t="shared" si="5"/>
        <v>0</v>
      </c>
      <c r="N23" s="24">
        <f t="shared" si="6"/>
        <v>0</v>
      </c>
      <c r="O23" s="24">
        <f t="shared" si="7"/>
        <v>0</v>
      </c>
      <c r="P23" s="24">
        <f t="shared" si="8"/>
        <v>0</v>
      </c>
      <c r="T23" s="145" t="str">
        <f t="shared" si="0"/>
        <v xml:space="preserve"> 3.1</v>
      </c>
      <c r="U23" s="145"/>
      <c r="V23" s="157" t="str">
        <f t="shared" si="1"/>
        <v>Rudbekija, šķirne 'Henry Eilers', stādīšana, iesk.stādvietu sagatavošanu</v>
      </c>
      <c r="W23" s="145" t="str">
        <f t="shared" si="1"/>
        <v>gb.</v>
      </c>
      <c r="X23" s="165">
        <f t="shared" si="1"/>
        <v>35</v>
      </c>
    </row>
    <row r="24" spans="1:24" ht="25.5">
      <c r="A24" s="172" t="s">
        <v>1111</v>
      </c>
      <c r="B24" s="165"/>
      <c r="C24" s="153" t="s">
        <v>1150</v>
      </c>
      <c r="D24" s="111" t="s">
        <v>61</v>
      </c>
      <c r="E24" s="158">
        <v>38</v>
      </c>
      <c r="F24" s="23"/>
      <c r="G24" s="23"/>
      <c r="H24" s="23">
        <f t="shared" si="2"/>
        <v>0</v>
      </c>
      <c r="I24" s="23"/>
      <c r="J24" s="23"/>
      <c r="K24" s="24">
        <f t="shared" si="3"/>
        <v>0</v>
      </c>
      <c r="L24" s="24">
        <f t="shared" si="4"/>
        <v>0</v>
      </c>
      <c r="M24" s="24">
        <f t="shared" si="5"/>
        <v>0</v>
      </c>
      <c r="N24" s="24">
        <f t="shared" si="6"/>
        <v>0</v>
      </c>
      <c r="O24" s="24">
        <f t="shared" si="7"/>
        <v>0</v>
      </c>
      <c r="P24" s="24">
        <f t="shared" si="8"/>
        <v>0</v>
      </c>
      <c r="T24" s="145" t="str">
        <f t="shared" si="0"/>
        <v xml:space="preserve"> 3.2</v>
      </c>
      <c r="U24" s="145"/>
      <c r="V24" s="157" t="str">
        <f t="shared" si="1"/>
        <v>Ehinācija, šķirne 'Marmalade', stādīšana, iesk.stādvietu sagatavošanu</v>
      </c>
      <c r="W24" s="145" t="str">
        <f t="shared" si="1"/>
        <v>gb.</v>
      </c>
      <c r="X24" s="165">
        <f t="shared" si="1"/>
        <v>38</v>
      </c>
    </row>
    <row r="25" spans="1:24" ht="25.5">
      <c r="A25" s="172" t="s">
        <v>395</v>
      </c>
      <c r="B25" s="165"/>
      <c r="C25" s="153" t="s">
        <v>1151</v>
      </c>
      <c r="D25" s="111" t="s">
        <v>61</v>
      </c>
      <c r="E25" s="158">
        <v>20</v>
      </c>
      <c r="F25" s="23"/>
      <c r="G25" s="23"/>
      <c r="H25" s="23">
        <f t="shared" si="2"/>
        <v>0</v>
      </c>
      <c r="I25" s="23"/>
      <c r="J25" s="23"/>
      <c r="K25" s="24">
        <f t="shared" si="3"/>
        <v>0</v>
      </c>
      <c r="L25" s="24">
        <f t="shared" si="4"/>
        <v>0</v>
      </c>
      <c r="M25" s="24">
        <f t="shared" si="5"/>
        <v>0</v>
      </c>
      <c r="N25" s="24">
        <f t="shared" si="6"/>
        <v>0</v>
      </c>
      <c r="O25" s="24">
        <f t="shared" si="7"/>
        <v>0</v>
      </c>
      <c r="P25" s="24">
        <f t="shared" si="8"/>
        <v>0</v>
      </c>
      <c r="T25" s="145" t="str">
        <f t="shared" si="0"/>
        <v xml:space="preserve"> 3.3</v>
      </c>
      <c r="U25" s="145"/>
      <c r="V25" s="157" t="str">
        <f t="shared" si="1"/>
        <v>Ehinācija, šķirne 'SunSeekers InTanz Yellow', stādīšana, iesk.stādvietu sagatavošanu</v>
      </c>
      <c r="W25" s="145" t="str">
        <f t="shared" si="1"/>
        <v>gb.</v>
      </c>
      <c r="X25" s="165">
        <f t="shared" si="1"/>
        <v>20</v>
      </c>
    </row>
    <row r="26" spans="1:24" ht="25.5">
      <c r="A26" s="172" t="s">
        <v>396</v>
      </c>
      <c r="B26" s="165"/>
      <c r="C26" s="152" t="s">
        <v>1152</v>
      </c>
      <c r="D26" s="111" t="s">
        <v>61</v>
      </c>
      <c r="E26" s="158">
        <v>131</v>
      </c>
      <c r="F26" s="23"/>
      <c r="G26" s="23"/>
      <c r="H26" s="23">
        <f t="shared" si="2"/>
        <v>0</v>
      </c>
      <c r="I26" s="23"/>
      <c r="J26" s="23"/>
      <c r="K26" s="24">
        <f t="shared" si="3"/>
        <v>0</v>
      </c>
      <c r="L26" s="24">
        <f t="shared" si="4"/>
        <v>0</v>
      </c>
      <c r="M26" s="24">
        <f t="shared" si="5"/>
        <v>0</v>
      </c>
      <c r="N26" s="24">
        <f t="shared" si="6"/>
        <v>0</v>
      </c>
      <c r="O26" s="24">
        <f t="shared" si="7"/>
        <v>0</v>
      </c>
      <c r="P26" s="24">
        <f t="shared" si="8"/>
        <v>0</v>
      </c>
      <c r="T26" s="145" t="str">
        <f t="shared" si="0"/>
        <v xml:space="preserve"> 3.4</v>
      </c>
      <c r="U26" s="145"/>
      <c r="V26" s="157" t="str">
        <f t="shared" si="1"/>
        <v>Ķīnas miskante, šķirne 'Ferner Osten', stādīšana, iesk.stādvietu sagatavošanu</v>
      </c>
      <c r="W26" s="145" t="str">
        <f t="shared" si="1"/>
        <v>gb.</v>
      </c>
      <c r="X26" s="165">
        <f t="shared" si="1"/>
        <v>131</v>
      </c>
    </row>
    <row r="27" spans="1:24" ht="25.5">
      <c r="A27" s="172" t="s">
        <v>397</v>
      </c>
      <c r="B27" s="165"/>
      <c r="C27" s="153" t="s">
        <v>1153</v>
      </c>
      <c r="D27" s="111" t="s">
        <v>61</v>
      </c>
      <c r="E27" s="158">
        <v>26</v>
      </c>
      <c r="F27" s="23"/>
      <c r="G27" s="23"/>
      <c r="H27" s="23">
        <f t="shared" si="2"/>
        <v>0</v>
      </c>
      <c r="I27" s="23"/>
      <c r="J27" s="23"/>
      <c r="K27" s="24">
        <f t="shared" si="3"/>
        <v>0</v>
      </c>
      <c r="L27" s="24">
        <f t="shared" si="4"/>
        <v>0</v>
      </c>
      <c r="M27" s="24">
        <f t="shared" si="5"/>
        <v>0</v>
      </c>
      <c r="N27" s="24">
        <f t="shared" si="6"/>
        <v>0</v>
      </c>
      <c r="O27" s="24">
        <f t="shared" si="7"/>
        <v>0</v>
      </c>
      <c r="P27" s="24">
        <f t="shared" si="8"/>
        <v>0</v>
      </c>
      <c r="T27" s="145" t="str">
        <f t="shared" si="0"/>
        <v xml:space="preserve"> 3.5</v>
      </c>
      <c r="U27" s="145"/>
      <c r="V27" s="157" t="str">
        <f t="shared" si="1"/>
        <v>Helēnija, šķirne 'Double Trouble', stādīšana, iesk.stādvietu sagatavošanu</v>
      </c>
      <c r="W27" s="145" t="str">
        <f t="shared" si="1"/>
        <v>gb.</v>
      </c>
      <c r="X27" s="165">
        <f t="shared" si="1"/>
        <v>26</v>
      </c>
    </row>
    <row r="28" spans="1:24" ht="25.5">
      <c r="A28" s="172" t="s">
        <v>398</v>
      </c>
      <c r="B28" s="165"/>
      <c r="C28" s="152" t="s">
        <v>1154</v>
      </c>
      <c r="D28" s="111" t="s">
        <v>61</v>
      </c>
      <c r="E28" s="158">
        <v>111</v>
      </c>
      <c r="F28" s="23"/>
      <c r="G28" s="23"/>
      <c r="H28" s="23">
        <f t="shared" si="2"/>
        <v>0</v>
      </c>
      <c r="I28" s="23"/>
      <c r="J28" s="23"/>
      <c r="K28" s="24">
        <f t="shared" si="3"/>
        <v>0</v>
      </c>
      <c r="L28" s="24">
        <f t="shared" si="4"/>
        <v>0</v>
      </c>
      <c r="M28" s="24">
        <f t="shared" si="5"/>
        <v>0</v>
      </c>
      <c r="N28" s="24">
        <f t="shared" si="6"/>
        <v>0</v>
      </c>
      <c r="O28" s="24">
        <f t="shared" si="7"/>
        <v>0</v>
      </c>
      <c r="P28" s="24">
        <f t="shared" si="8"/>
        <v>0</v>
      </c>
      <c r="T28" s="145" t="str">
        <f t="shared" si="0"/>
        <v xml:space="preserve"> 3.6</v>
      </c>
      <c r="U28" s="145"/>
      <c r="V28" s="157" t="str">
        <f t="shared" si="1"/>
        <v>Helēnija, šķirne  'Mardi Gras', stādīšana, iesk.stādvietu sagatavošanu</v>
      </c>
      <c r="W28" s="145" t="str">
        <f t="shared" si="1"/>
        <v>gb.</v>
      </c>
      <c r="X28" s="165">
        <f t="shared" si="1"/>
        <v>111</v>
      </c>
    </row>
    <row r="29" spans="1:24" ht="25.5">
      <c r="A29" s="172" t="s">
        <v>399</v>
      </c>
      <c r="B29" s="165"/>
      <c r="C29" s="152" t="s">
        <v>1155</v>
      </c>
      <c r="D29" s="111" t="s">
        <v>61</v>
      </c>
      <c r="E29" s="158">
        <v>75</v>
      </c>
      <c r="F29" s="23"/>
      <c r="G29" s="23"/>
      <c r="H29" s="23">
        <f t="shared" si="2"/>
        <v>0</v>
      </c>
      <c r="I29" s="23"/>
      <c r="J29" s="23"/>
      <c r="K29" s="24">
        <f t="shared" si="3"/>
        <v>0</v>
      </c>
      <c r="L29" s="24">
        <f t="shared" si="4"/>
        <v>0</v>
      </c>
      <c r="M29" s="24">
        <f t="shared" si="5"/>
        <v>0</v>
      </c>
      <c r="N29" s="24">
        <f t="shared" si="6"/>
        <v>0</v>
      </c>
      <c r="O29" s="24">
        <f t="shared" si="7"/>
        <v>0</v>
      </c>
      <c r="P29" s="24">
        <f t="shared" si="8"/>
        <v>0</v>
      </c>
      <c r="T29" s="145" t="str">
        <f t="shared" si="0"/>
        <v xml:space="preserve"> 3.7</v>
      </c>
      <c r="U29" s="145"/>
      <c r="V29" s="157" t="str">
        <f t="shared" si="1"/>
        <v>skarbā saulesactiņa, šķirne 'Venus', stādīšana, iesk.stādvietu sagatavošanu</v>
      </c>
      <c r="W29" s="145" t="str">
        <f t="shared" si="1"/>
        <v>gb.</v>
      </c>
      <c r="X29" s="165">
        <f t="shared" si="1"/>
        <v>75</v>
      </c>
    </row>
    <row r="30" spans="1:24" ht="25.5">
      <c r="A30" s="172" t="s">
        <v>400</v>
      </c>
      <c r="B30" s="165"/>
      <c r="C30" s="152" t="s">
        <v>1156</v>
      </c>
      <c r="D30" s="111" t="s">
        <v>61</v>
      </c>
      <c r="E30" s="158">
        <v>17</v>
      </c>
      <c r="F30" s="23"/>
      <c r="G30" s="23"/>
      <c r="H30" s="23">
        <f t="shared" si="2"/>
        <v>0</v>
      </c>
      <c r="I30" s="23"/>
      <c r="J30" s="23"/>
      <c r="K30" s="24">
        <f t="shared" si="3"/>
        <v>0</v>
      </c>
      <c r="L30" s="24">
        <f t="shared" si="4"/>
        <v>0</v>
      </c>
      <c r="M30" s="24">
        <f t="shared" si="5"/>
        <v>0</v>
      </c>
      <c r="N30" s="24">
        <f t="shared" si="6"/>
        <v>0</v>
      </c>
      <c r="O30" s="24">
        <f t="shared" si="7"/>
        <v>0</v>
      </c>
      <c r="P30" s="24">
        <f t="shared" si="8"/>
        <v>0</v>
      </c>
      <c r="T30" s="145" t="str">
        <f t="shared" si="0"/>
        <v xml:space="preserve"> 3.8</v>
      </c>
      <c r="U30" s="145"/>
      <c r="V30" s="157" t="str">
        <f t="shared" si="1"/>
        <v>Vīgriežu pelašķis  'Parker' , stādīšana, iesk.stādvietu sagatavošanu</v>
      </c>
      <c r="W30" s="145" t="str">
        <f t="shared" si="1"/>
        <v>gb.</v>
      </c>
      <c r="X30" s="165">
        <f t="shared" si="1"/>
        <v>17</v>
      </c>
    </row>
    <row r="31" spans="1:24">
      <c r="A31" s="166">
        <v>4</v>
      </c>
      <c r="B31" s="184"/>
      <c r="C31" s="173" t="s">
        <v>1165</v>
      </c>
      <c r="D31" s="162"/>
      <c r="E31" s="176"/>
      <c r="F31" s="163"/>
      <c r="G31" s="163"/>
      <c r="H31" s="163"/>
      <c r="I31" s="163"/>
      <c r="J31" s="163"/>
      <c r="K31" s="163"/>
      <c r="L31" s="163"/>
      <c r="M31" s="163"/>
      <c r="N31" s="163"/>
      <c r="O31" s="163"/>
      <c r="P31" s="163"/>
      <c r="T31" s="145">
        <f t="shared" si="0"/>
        <v>4</v>
      </c>
      <c r="U31" s="145"/>
      <c r="V31" s="157" t="str">
        <f t="shared" si="1"/>
        <v>Mikss B (Dobe 1)</v>
      </c>
      <c r="W31" s="145"/>
      <c r="X31" s="165"/>
    </row>
    <row r="32" spans="1:24" ht="25.5">
      <c r="A32" s="172" t="s">
        <v>405</v>
      </c>
      <c r="B32" s="165"/>
      <c r="C32" s="152" t="s">
        <v>1161</v>
      </c>
      <c r="D32" s="111" t="s">
        <v>61</v>
      </c>
      <c r="E32" s="158">
        <v>57</v>
      </c>
      <c r="F32" s="23"/>
      <c r="G32" s="23"/>
      <c r="H32" s="23">
        <f t="shared" si="2"/>
        <v>0</v>
      </c>
      <c r="I32" s="23"/>
      <c r="J32" s="23"/>
      <c r="K32" s="24">
        <f t="shared" si="3"/>
        <v>0</v>
      </c>
      <c r="L32" s="24">
        <f t="shared" si="4"/>
        <v>0</v>
      </c>
      <c r="M32" s="24">
        <f t="shared" si="5"/>
        <v>0</v>
      </c>
      <c r="N32" s="24">
        <f t="shared" si="6"/>
        <v>0</v>
      </c>
      <c r="O32" s="24">
        <f t="shared" si="7"/>
        <v>0</v>
      </c>
      <c r="P32" s="24">
        <f t="shared" si="8"/>
        <v>0</v>
      </c>
      <c r="T32" s="145" t="str">
        <f t="shared" si="0"/>
        <v xml:space="preserve"> 4.1</v>
      </c>
      <c r="U32" s="145"/>
      <c r="V32" s="157" t="str">
        <f t="shared" ref="V32:X51" si="9">C32</f>
        <v>Parastā ciņusmilga, šķirne 'Goldschleier', stādīšana, iesk.stādvietu sagatavošanu</v>
      </c>
      <c r="W32" s="145" t="str">
        <f t="shared" si="9"/>
        <v>gb.</v>
      </c>
      <c r="X32" s="165">
        <f t="shared" si="9"/>
        <v>57</v>
      </c>
    </row>
    <row r="33" spans="1:24" ht="25.5">
      <c r="A33" s="172" t="s">
        <v>406</v>
      </c>
      <c r="B33" s="165"/>
      <c r="C33" s="152" t="s">
        <v>1162</v>
      </c>
      <c r="D33" s="111" t="s">
        <v>61</v>
      </c>
      <c r="E33" s="158">
        <v>24</v>
      </c>
      <c r="F33" s="23"/>
      <c r="G33" s="23"/>
      <c r="H33" s="23">
        <f t="shared" si="2"/>
        <v>0</v>
      </c>
      <c r="I33" s="23"/>
      <c r="J33" s="23"/>
      <c r="K33" s="24">
        <f t="shared" si="3"/>
        <v>0</v>
      </c>
      <c r="L33" s="24">
        <f t="shared" si="4"/>
        <v>0</v>
      </c>
      <c r="M33" s="24">
        <f t="shared" si="5"/>
        <v>0</v>
      </c>
      <c r="N33" s="24">
        <f t="shared" si="6"/>
        <v>0</v>
      </c>
      <c r="O33" s="24">
        <f t="shared" si="7"/>
        <v>0</v>
      </c>
      <c r="P33" s="24">
        <f t="shared" si="8"/>
        <v>0</v>
      </c>
      <c r="T33" s="145" t="str">
        <f t="shared" si="0"/>
        <v xml:space="preserve"> 4.2</v>
      </c>
      <c r="U33" s="145"/>
      <c r="V33" s="157" t="str">
        <f t="shared" si="9"/>
        <v xml:space="preserve">Rudbekija, šķirne 'Henry Eilers', stādīšana, iesk.stādvietu sagatavošanu </v>
      </c>
      <c r="W33" s="145" t="str">
        <f t="shared" si="9"/>
        <v>gb.</v>
      </c>
      <c r="X33" s="165">
        <f t="shared" si="9"/>
        <v>24</v>
      </c>
    </row>
    <row r="34" spans="1:24" ht="25.5">
      <c r="A34" s="172" t="s">
        <v>407</v>
      </c>
      <c r="B34" s="165"/>
      <c r="C34" s="153" t="s">
        <v>1166</v>
      </c>
      <c r="D34" s="111" t="s">
        <v>61</v>
      </c>
      <c r="E34" s="158">
        <v>45</v>
      </c>
      <c r="F34" s="23"/>
      <c r="G34" s="23"/>
      <c r="H34" s="23">
        <f t="shared" si="2"/>
        <v>0</v>
      </c>
      <c r="I34" s="23"/>
      <c r="J34" s="23"/>
      <c r="K34" s="24">
        <f t="shared" si="3"/>
        <v>0</v>
      </c>
      <c r="L34" s="24">
        <f t="shared" si="4"/>
        <v>0</v>
      </c>
      <c r="M34" s="24">
        <f t="shared" si="5"/>
        <v>0</v>
      </c>
      <c r="N34" s="24">
        <f t="shared" si="6"/>
        <v>0</v>
      </c>
      <c r="O34" s="24">
        <f t="shared" si="7"/>
        <v>0</v>
      </c>
      <c r="P34" s="24">
        <f t="shared" si="8"/>
        <v>0</v>
      </c>
      <c r="T34" s="145" t="str">
        <f t="shared" si="0"/>
        <v xml:space="preserve"> 4.3</v>
      </c>
      <c r="U34" s="145"/>
      <c r="V34" s="157" t="str">
        <f t="shared" si="9"/>
        <v>Rudbekija, šķirne 'Goldsturm', stādīšana, iesk.stādvietu sagatavošanu</v>
      </c>
      <c r="W34" s="145" t="str">
        <f t="shared" si="9"/>
        <v>gb.</v>
      </c>
      <c r="X34" s="165">
        <f t="shared" si="9"/>
        <v>45</v>
      </c>
    </row>
    <row r="35" spans="1:24" ht="25.5">
      <c r="A35" s="172" t="s">
        <v>408</v>
      </c>
      <c r="B35" s="165"/>
      <c r="C35" s="153" t="s">
        <v>1167</v>
      </c>
      <c r="D35" s="111" t="s">
        <v>61</v>
      </c>
      <c r="E35" s="158">
        <v>36</v>
      </c>
      <c r="F35" s="23"/>
      <c r="G35" s="23"/>
      <c r="H35" s="23">
        <f t="shared" si="2"/>
        <v>0</v>
      </c>
      <c r="I35" s="23"/>
      <c r="J35" s="23"/>
      <c r="K35" s="24">
        <f t="shared" si="3"/>
        <v>0</v>
      </c>
      <c r="L35" s="24">
        <f t="shared" si="4"/>
        <v>0</v>
      </c>
      <c r="M35" s="24">
        <f t="shared" si="5"/>
        <v>0</v>
      </c>
      <c r="N35" s="24">
        <f t="shared" si="6"/>
        <v>0</v>
      </c>
      <c r="O35" s="24">
        <f t="shared" si="7"/>
        <v>0</v>
      </c>
      <c r="P35" s="24">
        <f t="shared" si="8"/>
        <v>0</v>
      </c>
      <c r="T35" s="145" t="str">
        <f t="shared" si="0"/>
        <v xml:space="preserve"> 4.4</v>
      </c>
      <c r="U35" s="145"/>
      <c r="V35" s="157" t="str">
        <f t="shared" si="9"/>
        <v>Parastā čīkstene, šķirne 'Purple Emperor' , stādīšana, iesk.stādvietu sagatavošanu</v>
      </c>
      <c r="W35" s="145" t="str">
        <f t="shared" si="9"/>
        <v>gb.</v>
      </c>
      <c r="X35" s="165">
        <f t="shared" si="9"/>
        <v>36</v>
      </c>
    </row>
    <row r="36" spans="1:24" ht="25.5">
      <c r="A36" s="172" t="s">
        <v>409</v>
      </c>
      <c r="B36" s="165"/>
      <c r="C36" s="153" t="s">
        <v>1151</v>
      </c>
      <c r="D36" s="111" t="s">
        <v>61</v>
      </c>
      <c r="E36" s="158">
        <v>19</v>
      </c>
      <c r="F36" s="23"/>
      <c r="G36" s="23"/>
      <c r="H36" s="23">
        <f t="shared" si="2"/>
        <v>0</v>
      </c>
      <c r="I36" s="23"/>
      <c r="J36" s="23"/>
      <c r="K36" s="24">
        <f t="shared" si="3"/>
        <v>0</v>
      </c>
      <c r="L36" s="24">
        <f t="shared" si="4"/>
        <v>0</v>
      </c>
      <c r="M36" s="24">
        <f t="shared" si="5"/>
        <v>0</v>
      </c>
      <c r="N36" s="24">
        <f t="shared" si="6"/>
        <v>0</v>
      </c>
      <c r="O36" s="24">
        <f t="shared" si="7"/>
        <v>0</v>
      </c>
      <c r="P36" s="24">
        <f t="shared" si="8"/>
        <v>0</v>
      </c>
      <c r="T36" s="145" t="str">
        <f t="shared" si="0"/>
        <v xml:space="preserve"> 4.5</v>
      </c>
      <c r="U36" s="145"/>
      <c r="V36" s="157" t="str">
        <f t="shared" si="9"/>
        <v>Ehinācija, šķirne 'SunSeekers InTanz Yellow', stādīšana, iesk.stādvietu sagatavošanu</v>
      </c>
      <c r="W36" s="145" t="str">
        <f t="shared" si="9"/>
        <v>gb.</v>
      </c>
      <c r="X36" s="165">
        <f t="shared" si="9"/>
        <v>19</v>
      </c>
    </row>
    <row r="37" spans="1:24" ht="25.5">
      <c r="A37" s="172" t="s">
        <v>410</v>
      </c>
      <c r="B37" s="165"/>
      <c r="C37" s="152" t="s">
        <v>1163</v>
      </c>
      <c r="D37" s="111" t="s">
        <v>61</v>
      </c>
      <c r="E37" s="158">
        <v>70</v>
      </c>
      <c r="F37" s="23"/>
      <c r="G37" s="23"/>
      <c r="H37" s="23">
        <f t="shared" si="2"/>
        <v>0</v>
      </c>
      <c r="I37" s="23"/>
      <c r="J37" s="23"/>
      <c r="K37" s="24">
        <f t="shared" si="3"/>
        <v>0</v>
      </c>
      <c r="L37" s="24">
        <f t="shared" si="4"/>
        <v>0</v>
      </c>
      <c r="M37" s="24">
        <f t="shared" si="5"/>
        <v>0</v>
      </c>
      <c r="N37" s="24">
        <f t="shared" si="6"/>
        <v>0</v>
      </c>
      <c r="O37" s="24">
        <f t="shared" si="7"/>
        <v>0</v>
      </c>
      <c r="P37" s="24">
        <f t="shared" si="8"/>
        <v>0</v>
      </c>
      <c r="T37" s="145" t="str">
        <f t="shared" si="0"/>
        <v xml:space="preserve"> 4.6</v>
      </c>
      <c r="U37" s="145"/>
      <c r="V37" s="157" t="str">
        <f t="shared" si="9"/>
        <v>Lapsastu spalvzāle, stādīšana, iesk.stādvietu sagatavošanu</v>
      </c>
      <c r="W37" s="145" t="str">
        <f t="shared" si="9"/>
        <v>gb.</v>
      </c>
      <c r="X37" s="165">
        <f t="shared" si="9"/>
        <v>70</v>
      </c>
    </row>
    <row r="38" spans="1:24" ht="38.25">
      <c r="A38" s="172" t="s">
        <v>411</v>
      </c>
      <c r="B38" s="165"/>
      <c r="C38" s="153" t="s">
        <v>1168</v>
      </c>
      <c r="D38" s="111" t="s">
        <v>61</v>
      </c>
      <c r="E38" s="158">
        <v>65</v>
      </c>
      <c r="F38" s="23"/>
      <c r="G38" s="23"/>
      <c r="H38" s="23">
        <f t="shared" si="2"/>
        <v>0</v>
      </c>
      <c r="I38" s="23"/>
      <c r="J38" s="23"/>
      <c r="K38" s="24">
        <f t="shared" si="3"/>
        <v>0</v>
      </c>
      <c r="L38" s="24">
        <f t="shared" si="4"/>
        <v>0</v>
      </c>
      <c r="M38" s="24">
        <f t="shared" si="5"/>
        <v>0</v>
      </c>
      <c r="N38" s="24">
        <f t="shared" si="6"/>
        <v>0</v>
      </c>
      <c r="O38" s="24">
        <f t="shared" si="7"/>
        <v>0</v>
      </c>
      <c r="P38" s="24">
        <f t="shared" si="8"/>
        <v>0</v>
      </c>
      <c r="T38" s="145" t="str">
        <f t="shared" si="0"/>
        <v xml:space="preserve"> 4.7</v>
      </c>
      <c r="U38" s="145"/>
      <c r="V38" s="157" t="str">
        <f t="shared" si="9"/>
        <v>Parastais (tūkstošlapainais) pelašķis, šķirne 'Terracotta', stādīšana, iesk.stādvietu sagatavošanu</v>
      </c>
      <c r="W38" s="145" t="str">
        <f t="shared" si="9"/>
        <v>gb.</v>
      </c>
      <c r="X38" s="165">
        <f t="shared" si="9"/>
        <v>65</v>
      </c>
    </row>
    <row r="39" spans="1:24" ht="25.5">
      <c r="A39" s="172" t="s">
        <v>412</v>
      </c>
      <c r="B39" s="165"/>
      <c r="C39" s="153" t="s">
        <v>1153</v>
      </c>
      <c r="D39" s="111" t="s">
        <v>61</v>
      </c>
      <c r="E39" s="158">
        <v>76</v>
      </c>
      <c r="F39" s="23"/>
      <c r="G39" s="23"/>
      <c r="H39" s="23">
        <f t="shared" si="2"/>
        <v>0</v>
      </c>
      <c r="I39" s="23"/>
      <c r="J39" s="23"/>
      <c r="K39" s="24">
        <f t="shared" si="3"/>
        <v>0</v>
      </c>
      <c r="L39" s="24">
        <f t="shared" si="4"/>
        <v>0</v>
      </c>
      <c r="M39" s="24">
        <f t="shared" si="5"/>
        <v>0</v>
      </c>
      <c r="N39" s="24">
        <f t="shared" si="6"/>
        <v>0</v>
      </c>
      <c r="O39" s="24">
        <f t="shared" si="7"/>
        <v>0</v>
      </c>
      <c r="P39" s="24">
        <f t="shared" si="8"/>
        <v>0</v>
      </c>
      <c r="T39" s="145" t="str">
        <f t="shared" si="0"/>
        <v xml:space="preserve"> 4.8</v>
      </c>
      <c r="U39" s="145"/>
      <c r="V39" s="157" t="str">
        <f t="shared" si="9"/>
        <v>Helēnija, šķirne 'Double Trouble', stādīšana, iesk.stādvietu sagatavošanu</v>
      </c>
      <c r="W39" s="145" t="str">
        <f t="shared" si="9"/>
        <v>gb.</v>
      </c>
      <c r="X39" s="165">
        <f t="shared" si="9"/>
        <v>76</v>
      </c>
    </row>
    <row r="40" spans="1:24" ht="25.5">
      <c r="A40" s="172" t="s">
        <v>413</v>
      </c>
      <c r="B40" s="165"/>
      <c r="C40" s="152" t="s">
        <v>1169</v>
      </c>
      <c r="D40" s="111" t="s">
        <v>61</v>
      </c>
      <c r="E40" s="158">
        <v>62</v>
      </c>
      <c r="F40" s="23"/>
      <c r="G40" s="23"/>
      <c r="H40" s="23">
        <f t="shared" si="2"/>
        <v>0</v>
      </c>
      <c r="I40" s="23"/>
      <c r="J40" s="23"/>
      <c r="K40" s="24">
        <f t="shared" si="3"/>
        <v>0</v>
      </c>
      <c r="L40" s="24">
        <f t="shared" si="4"/>
        <v>0</v>
      </c>
      <c r="M40" s="24">
        <f t="shared" si="5"/>
        <v>0</v>
      </c>
      <c r="N40" s="24">
        <f t="shared" si="6"/>
        <v>0</v>
      </c>
      <c r="O40" s="24">
        <f t="shared" si="7"/>
        <v>0</v>
      </c>
      <c r="P40" s="24">
        <f t="shared" si="8"/>
        <v>0</v>
      </c>
      <c r="T40" s="145" t="str">
        <f t="shared" si="0"/>
        <v xml:space="preserve"> 4.9</v>
      </c>
      <c r="U40" s="145"/>
      <c r="V40" s="157" t="str">
        <f t="shared" si="9"/>
        <v>Sarkanā guntiņa, stādīšana, iesk.stādvietu sagatavošanu</v>
      </c>
      <c r="W40" s="145" t="str">
        <f t="shared" si="9"/>
        <v>gb.</v>
      </c>
      <c r="X40" s="165">
        <f t="shared" si="9"/>
        <v>62</v>
      </c>
    </row>
    <row r="41" spans="1:24" ht="25.5">
      <c r="A41" s="172" t="s">
        <v>414</v>
      </c>
      <c r="B41" s="165"/>
      <c r="C41" s="152" t="s">
        <v>1170</v>
      </c>
      <c r="D41" s="111" t="s">
        <v>61</v>
      </c>
      <c r="E41" s="158">
        <v>70</v>
      </c>
      <c r="F41" s="23"/>
      <c r="G41" s="23"/>
      <c r="H41" s="23">
        <f t="shared" si="2"/>
        <v>0</v>
      </c>
      <c r="I41" s="23"/>
      <c r="J41" s="23"/>
      <c r="K41" s="24">
        <f t="shared" si="3"/>
        <v>0</v>
      </c>
      <c r="L41" s="24">
        <f t="shared" si="4"/>
        <v>0</v>
      </c>
      <c r="M41" s="24">
        <f t="shared" si="5"/>
        <v>0</v>
      </c>
      <c r="N41" s="24">
        <f t="shared" si="6"/>
        <v>0</v>
      </c>
      <c r="O41" s="24">
        <f t="shared" si="7"/>
        <v>0</v>
      </c>
      <c r="P41" s="24">
        <f t="shared" si="8"/>
        <v>0</v>
      </c>
      <c r="T41" s="145" t="str">
        <f t="shared" si="0"/>
        <v xml:space="preserve"> 4.10</v>
      </c>
      <c r="U41" s="145"/>
      <c r="V41" s="157" t="str">
        <f t="shared" si="9"/>
        <v>Smalklapu brūnactiņa, šķirne 'Zagreb', stādīšana, iesk.stādvietu sagatavošanu</v>
      </c>
      <c r="W41" s="145" t="str">
        <f t="shared" si="9"/>
        <v>gb.</v>
      </c>
      <c r="X41" s="165">
        <f t="shared" si="9"/>
        <v>70</v>
      </c>
    </row>
    <row r="42" spans="1:24" ht="25.5">
      <c r="A42" s="172" t="s">
        <v>415</v>
      </c>
      <c r="B42" s="165"/>
      <c r="C42" s="153" t="s">
        <v>1171</v>
      </c>
      <c r="D42" s="111" t="s">
        <v>61</v>
      </c>
      <c r="E42" s="158">
        <v>95</v>
      </c>
      <c r="F42" s="23"/>
      <c r="G42" s="23"/>
      <c r="H42" s="23">
        <f t="shared" si="2"/>
        <v>0</v>
      </c>
      <c r="I42" s="23"/>
      <c r="J42" s="23"/>
      <c r="K42" s="24">
        <f t="shared" si="3"/>
        <v>0</v>
      </c>
      <c r="L42" s="24">
        <f t="shared" si="4"/>
        <v>0</v>
      </c>
      <c r="M42" s="24">
        <f t="shared" si="5"/>
        <v>0</v>
      </c>
      <c r="N42" s="24">
        <f t="shared" si="6"/>
        <v>0</v>
      </c>
      <c r="O42" s="24">
        <f t="shared" si="7"/>
        <v>0</v>
      </c>
      <c r="P42" s="24">
        <f t="shared" si="8"/>
        <v>0</v>
      </c>
      <c r="T42" s="145" t="str">
        <f t="shared" si="0"/>
        <v xml:space="preserve"> 4.11</v>
      </c>
      <c r="U42" s="145"/>
      <c r="V42" s="157" t="str">
        <f t="shared" si="9"/>
        <v>Šarlaksarkanā krizantēma, šķirne 'Robinsons Rot' , stādīšana, iesk.stādvietu sagatavošanu</v>
      </c>
      <c r="W42" s="145" t="str">
        <f t="shared" si="9"/>
        <v>gb.</v>
      </c>
      <c r="X42" s="165">
        <f t="shared" si="9"/>
        <v>95</v>
      </c>
    </row>
    <row r="43" spans="1:24">
      <c r="A43" s="164">
        <v>5</v>
      </c>
      <c r="B43" s="165"/>
      <c r="C43" s="152" t="s">
        <v>1177</v>
      </c>
      <c r="D43" s="111" t="s">
        <v>57</v>
      </c>
      <c r="E43" s="158">
        <v>167</v>
      </c>
      <c r="F43" s="23"/>
      <c r="G43" s="23"/>
      <c r="H43" s="23">
        <f t="shared" si="2"/>
        <v>0</v>
      </c>
      <c r="I43" s="23"/>
      <c r="J43" s="23"/>
      <c r="K43" s="24">
        <f t="shared" si="3"/>
        <v>0</v>
      </c>
      <c r="L43" s="24">
        <f t="shared" si="4"/>
        <v>0</v>
      </c>
      <c r="M43" s="24">
        <f t="shared" si="5"/>
        <v>0</v>
      </c>
      <c r="N43" s="24">
        <f t="shared" si="6"/>
        <v>0</v>
      </c>
      <c r="O43" s="24">
        <f t="shared" si="7"/>
        <v>0</v>
      </c>
      <c r="P43" s="24">
        <f t="shared" si="8"/>
        <v>0</v>
      </c>
      <c r="T43" s="145">
        <f t="shared" si="0"/>
        <v>5</v>
      </c>
      <c r="U43" s="145"/>
      <c r="V43" s="157" t="str">
        <f t="shared" si="9"/>
        <v>Grunts norakšana stādvietām</v>
      </c>
      <c r="W43" s="145" t="str">
        <f t="shared" si="9"/>
        <v>m3</v>
      </c>
      <c r="X43" s="165">
        <f t="shared" si="9"/>
        <v>167</v>
      </c>
    </row>
    <row r="44" spans="1:24">
      <c r="A44" s="164">
        <v>6</v>
      </c>
      <c r="B44" s="165"/>
      <c r="C44" s="153" t="s">
        <v>1178</v>
      </c>
      <c r="D44" s="111" t="s">
        <v>57</v>
      </c>
      <c r="E44" s="158">
        <v>97</v>
      </c>
      <c r="F44" s="23"/>
      <c r="G44" s="23"/>
      <c r="H44" s="23">
        <f t="shared" si="2"/>
        <v>0</v>
      </c>
      <c r="I44" s="23"/>
      <c r="J44" s="23"/>
      <c r="K44" s="24">
        <f t="shared" si="3"/>
        <v>0</v>
      </c>
      <c r="L44" s="24">
        <f t="shared" si="4"/>
        <v>0</v>
      </c>
      <c r="M44" s="24">
        <f t="shared" si="5"/>
        <v>0</v>
      </c>
      <c r="N44" s="24">
        <f t="shared" si="6"/>
        <v>0</v>
      </c>
      <c r="O44" s="24">
        <f t="shared" si="7"/>
        <v>0</v>
      </c>
      <c r="P44" s="24">
        <f t="shared" si="8"/>
        <v>0</v>
      </c>
      <c r="T44" s="145">
        <f t="shared" si="0"/>
        <v>6</v>
      </c>
      <c r="U44" s="145"/>
      <c r="V44" s="157" t="str">
        <f t="shared" si="9"/>
        <v>Auglīgā augsne krūmiem 50 cm</v>
      </c>
      <c r="W44" s="145" t="str">
        <f t="shared" si="9"/>
        <v>m3</v>
      </c>
      <c r="X44" s="165">
        <f t="shared" si="9"/>
        <v>97</v>
      </c>
    </row>
    <row r="45" spans="1:24">
      <c r="A45" s="164">
        <v>7</v>
      </c>
      <c r="B45" s="165"/>
      <c r="C45" s="152" t="s">
        <v>1179</v>
      </c>
      <c r="D45" s="111" t="s">
        <v>57</v>
      </c>
      <c r="E45" s="158">
        <v>7</v>
      </c>
      <c r="F45" s="23"/>
      <c r="G45" s="23"/>
      <c r="H45" s="23">
        <f t="shared" si="2"/>
        <v>0</v>
      </c>
      <c r="I45" s="23"/>
      <c r="J45" s="23"/>
      <c r="K45" s="24">
        <f t="shared" si="3"/>
        <v>0</v>
      </c>
      <c r="L45" s="24">
        <f t="shared" si="4"/>
        <v>0</v>
      </c>
      <c r="M45" s="24">
        <f t="shared" si="5"/>
        <v>0</v>
      </c>
      <c r="N45" s="24">
        <f t="shared" si="6"/>
        <v>0</v>
      </c>
      <c r="O45" s="24">
        <f t="shared" si="7"/>
        <v>0</v>
      </c>
      <c r="P45" s="24">
        <f t="shared" si="8"/>
        <v>0</v>
      </c>
      <c r="T45" s="145">
        <f t="shared" si="0"/>
        <v>7</v>
      </c>
      <c r="U45" s="145"/>
      <c r="V45" s="157" t="str">
        <f t="shared" si="9"/>
        <v>Auglīgā augsne kokiem 100cm</v>
      </c>
      <c r="W45" s="145" t="str">
        <f t="shared" si="9"/>
        <v>m3</v>
      </c>
      <c r="X45" s="165">
        <f t="shared" si="9"/>
        <v>7</v>
      </c>
    </row>
    <row r="46" spans="1:24">
      <c r="A46" s="164">
        <v>8</v>
      </c>
      <c r="B46" s="165"/>
      <c r="C46" s="153" t="s">
        <v>1180</v>
      </c>
      <c r="D46" s="111" t="s">
        <v>57</v>
      </c>
      <c r="E46" s="158">
        <v>70</v>
      </c>
      <c r="F46" s="23"/>
      <c r="G46" s="23"/>
      <c r="H46" s="23">
        <f t="shared" si="2"/>
        <v>0</v>
      </c>
      <c r="I46" s="23"/>
      <c r="J46" s="23"/>
      <c r="K46" s="24">
        <f t="shared" si="3"/>
        <v>0</v>
      </c>
      <c r="L46" s="24">
        <f t="shared" si="4"/>
        <v>0</v>
      </c>
      <c r="M46" s="24">
        <f t="shared" si="5"/>
        <v>0</v>
      </c>
      <c r="N46" s="24">
        <f t="shared" si="6"/>
        <v>0</v>
      </c>
      <c r="O46" s="24">
        <f t="shared" si="7"/>
        <v>0</v>
      </c>
      <c r="P46" s="24">
        <f t="shared" si="8"/>
        <v>0</v>
      </c>
      <c r="T46" s="145">
        <f t="shared" si="0"/>
        <v>8</v>
      </c>
      <c r="U46" s="145"/>
      <c r="V46" s="157" t="str">
        <f t="shared" si="9"/>
        <v xml:space="preserve">Auglīgā augsne ziemcietēm </v>
      </c>
      <c r="W46" s="145" t="str">
        <f t="shared" si="9"/>
        <v>m3</v>
      </c>
      <c r="X46" s="165">
        <f t="shared" si="9"/>
        <v>70</v>
      </c>
    </row>
    <row r="47" spans="1:24" ht="25.5">
      <c r="A47" s="164">
        <v>9</v>
      </c>
      <c r="B47" s="165"/>
      <c r="C47" s="152" t="s">
        <v>1181</v>
      </c>
      <c r="D47" s="111" t="s">
        <v>58</v>
      </c>
      <c r="E47" s="158">
        <v>21</v>
      </c>
      <c r="F47" s="23"/>
      <c r="G47" s="23"/>
      <c r="H47" s="23">
        <f t="shared" si="2"/>
        <v>0</v>
      </c>
      <c r="I47" s="23"/>
      <c r="J47" s="23"/>
      <c r="K47" s="24">
        <f t="shared" si="3"/>
        <v>0</v>
      </c>
      <c r="L47" s="24">
        <f t="shared" si="4"/>
        <v>0</v>
      </c>
      <c r="M47" s="24">
        <f t="shared" si="5"/>
        <v>0</v>
      </c>
      <c r="N47" s="24">
        <f t="shared" si="6"/>
        <v>0</v>
      </c>
      <c r="O47" s="24">
        <f t="shared" si="7"/>
        <v>0</v>
      </c>
      <c r="P47" s="24">
        <f t="shared" si="8"/>
        <v>0</v>
      </c>
      <c r="T47" s="145">
        <f t="shared" si="0"/>
        <v>9</v>
      </c>
      <c r="U47" s="145"/>
      <c r="V47" s="157" t="str">
        <f t="shared" si="9"/>
        <v>Impregnēti apaļkoka mieti, d.100, h=2500mm ar elastīgām lentām</v>
      </c>
      <c r="W47" s="145" t="str">
        <f t="shared" si="9"/>
        <v>gb</v>
      </c>
      <c r="X47" s="165">
        <f t="shared" si="9"/>
        <v>21</v>
      </c>
    </row>
    <row r="48" spans="1:24" ht="25.5">
      <c r="A48" s="164">
        <v>10</v>
      </c>
      <c r="B48" s="165"/>
      <c r="C48" s="152" t="s">
        <v>1182</v>
      </c>
      <c r="D48" s="111" t="s">
        <v>55</v>
      </c>
      <c r="E48" s="158">
        <v>196</v>
      </c>
      <c r="F48" s="23"/>
      <c r="G48" s="23"/>
      <c r="H48" s="23">
        <f t="shared" si="2"/>
        <v>0</v>
      </c>
      <c r="I48" s="23"/>
      <c r="J48" s="23"/>
      <c r="K48" s="24">
        <f t="shared" si="3"/>
        <v>0</v>
      </c>
      <c r="L48" s="24">
        <f t="shared" si="4"/>
        <v>0</v>
      </c>
      <c r="M48" s="24">
        <f t="shared" si="5"/>
        <v>0</v>
      </c>
      <c r="N48" s="24">
        <f t="shared" si="6"/>
        <v>0</v>
      </c>
      <c r="O48" s="24">
        <f t="shared" si="7"/>
        <v>0</v>
      </c>
      <c r="P48" s="24">
        <f t="shared" si="8"/>
        <v>0</v>
      </c>
      <c r="T48" s="145">
        <f t="shared" si="0"/>
        <v>10</v>
      </c>
      <c r="U48" s="145"/>
      <c r="V48" s="157" t="str">
        <f t="shared" si="9"/>
        <v>Priežu mizu mulča krūmiem (vidējā frakcija) 10cm</v>
      </c>
      <c r="W48" s="145" t="str">
        <f t="shared" si="9"/>
        <v>m2</v>
      </c>
      <c r="X48" s="165">
        <f t="shared" si="9"/>
        <v>196</v>
      </c>
    </row>
    <row r="49" spans="1:236" ht="25.5">
      <c r="A49" s="164">
        <v>11</v>
      </c>
      <c r="B49" s="165"/>
      <c r="C49" s="152" t="s">
        <v>1183</v>
      </c>
      <c r="D49" s="111" t="s">
        <v>55</v>
      </c>
      <c r="E49" s="158">
        <v>211</v>
      </c>
      <c r="F49" s="23"/>
      <c r="G49" s="23"/>
      <c r="H49" s="23">
        <f t="shared" si="2"/>
        <v>0</v>
      </c>
      <c r="I49" s="23"/>
      <c r="J49" s="23"/>
      <c r="K49" s="24">
        <f t="shared" si="3"/>
        <v>0</v>
      </c>
      <c r="L49" s="24">
        <f t="shared" si="4"/>
        <v>0</v>
      </c>
      <c r="M49" s="24">
        <f t="shared" si="5"/>
        <v>0</v>
      </c>
      <c r="N49" s="24">
        <f t="shared" si="6"/>
        <v>0</v>
      </c>
      <c r="O49" s="24">
        <f t="shared" si="7"/>
        <v>0</v>
      </c>
      <c r="P49" s="24">
        <f t="shared" si="8"/>
        <v>0</v>
      </c>
      <c r="T49" s="145">
        <f t="shared" si="0"/>
        <v>11</v>
      </c>
      <c r="U49" s="145"/>
      <c r="V49" s="157" t="str">
        <f t="shared" si="9"/>
        <v>Priežu mizu mulča ziemcietēm (smalkā frakcija) 5cm</v>
      </c>
      <c r="W49" s="145" t="str">
        <f t="shared" si="9"/>
        <v>m2</v>
      </c>
      <c r="X49" s="165">
        <f t="shared" si="9"/>
        <v>211</v>
      </c>
    </row>
    <row r="50" spans="1:236" ht="25.5">
      <c r="A50" s="164">
        <v>12</v>
      </c>
      <c r="B50" s="165"/>
      <c r="C50" s="153" t="s">
        <v>764</v>
      </c>
      <c r="D50" s="111" t="s">
        <v>55</v>
      </c>
      <c r="E50" s="158">
        <v>654</v>
      </c>
      <c r="F50" s="23"/>
      <c r="G50" s="23"/>
      <c r="H50" s="23">
        <f t="shared" si="2"/>
        <v>0</v>
      </c>
      <c r="I50" s="23"/>
      <c r="J50" s="23"/>
      <c r="K50" s="24">
        <f t="shared" si="3"/>
        <v>0</v>
      </c>
      <c r="L50" s="24">
        <f t="shared" si="4"/>
        <v>0</v>
      </c>
      <c r="M50" s="24">
        <f t="shared" si="5"/>
        <v>0</v>
      </c>
      <c r="N50" s="24">
        <f t="shared" si="6"/>
        <v>0</v>
      </c>
      <c r="O50" s="24">
        <f t="shared" si="7"/>
        <v>0</v>
      </c>
      <c r="P50" s="24">
        <f t="shared" si="8"/>
        <v>0</v>
      </c>
      <c r="T50" s="145">
        <f t="shared" si="0"/>
        <v>12</v>
      </c>
      <c r="U50" s="145"/>
      <c r="V50" s="157" t="str">
        <f t="shared" si="9"/>
        <v>Zāliens uz 15cm augsnes kārtas, iesk.augsnes pievešanu</v>
      </c>
      <c r="W50" s="145" t="str">
        <f t="shared" si="9"/>
        <v>m2</v>
      </c>
      <c r="X50" s="165">
        <f t="shared" si="9"/>
        <v>654</v>
      </c>
    </row>
    <row r="51" spans="1:236" ht="13.5" thickBot="1">
      <c r="A51" s="164">
        <v>13</v>
      </c>
      <c r="B51" s="165"/>
      <c r="C51" s="153" t="s">
        <v>1184</v>
      </c>
      <c r="D51" s="111" t="s">
        <v>61</v>
      </c>
      <c r="E51" s="158">
        <v>50</v>
      </c>
      <c r="F51" s="23"/>
      <c r="G51" s="23"/>
      <c r="H51" s="23">
        <f t="shared" si="2"/>
        <v>0</v>
      </c>
      <c r="I51" s="23"/>
      <c r="J51" s="23"/>
      <c r="K51" s="24">
        <f t="shared" si="3"/>
        <v>0</v>
      </c>
      <c r="L51" s="24">
        <f t="shared" si="4"/>
        <v>0</v>
      </c>
      <c r="M51" s="24">
        <f t="shared" si="5"/>
        <v>0</v>
      </c>
      <c r="N51" s="24">
        <f t="shared" si="6"/>
        <v>0</v>
      </c>
      <c r="O51" s="24">
        <f t="shared" si="7"/>
        <v>0</v>
      </c>
      <c r="P51" s="24">
        <f t="shared" si="8"/>
        <v>0</v>
      </c>
      <c r="T51" s="145">
        <f t="shared" si="0"/>
        <v>13</v>
      </c>
      <c r="U51" s="145"/>
      <c r="V51" s="157" t="str">
        <f t="shared" si="9"/>
        <v>Saglabājamo koku sakopšanas darbi</v>
      </c>
      <c r="W51" s="145" t="str">
        <f t="shared" si="9"/>
        <v>gb.</v>
      </c>
      <c r="X51" s="165">
        <f t="shared" si="9"/>
        <v>50</v>
      </c>
    </row>
    <row r="52" spans="1:236" ht="30" customHeight="1" thickBot="1">
      <c r="A52" s="256" t="s">
        <v>52</v>
      </c>
      <c r="B52" s="257"/>
      <c r="C52" s="257"/>
      <c r="D52" s="257"/>
      <c r="E52" s="257"/>
      <c r="F52" s="257"/>
      <c r="G52" s="257"/>
      <c r="H52" s="257"/>
      <c r="I52" s="257"/>
      <c r="J52" s="257"/>
      <c r="K52" s="257"/>
      <c r="L52" s="60">
        <f>SUM(L16:L51)</f>
        <v>0</v>
      </c>
      <c r="M52" s="60">
        <f>SUM(M16:M51)</f>
        <v>0</v>
      </c>
      <c r="N52" s="60">
        <f>SUM(N16:N51)</f>
        <v>0</v>
      </c>
      <c r="O52" s="60">
        <f>SUM(O16:O51)</f>
        <v>0</v>
      </c>
      <c r="P52" s="60">
        <f>SUM(P16:P51)</f>
        <v>0</v>
      </c>
      <c r="Q52" s="10"/>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row>
    <row r="53" spans="1:236" ht="12.75" customHeight="1">
      <c r="A53" s="58"/>
      <c r="B53" s="58"/>
      <c r="C53" s="58"/>
      <c r="D53" s="58"/>
      <c r="E53" s="58"/>
      <c r="F53" s="58"/>
      <c r="G53" s="58"/>
      <c r="H53" s="58"/>
      <c r="I53" s="58"/>
      <c r="J53" s="58"/>
      <c r="K53" s="58"/>
      <c r="L53" s="59"/>
      <c r="M53" s="59"/>
      <c r="N53" s="59"/>
      <c r="O53" s="59"/>
      <c r="P53" s="59"/>
      <c r="Q53" s="10"/>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row>
    <row r="54" spans="1:236" ht="22.5" customHeight="1">
      <c r="A54" s="146" t="s">
        <v>53</v>
      </c>
      <c r="B54" s="58"/>
      <c r="C54" s="58"/>
      <c r="D54" s="58"/>
      <c r="E54" s="58"/>
      <c r="F54" s="58"/>
      <c r="G54" s="58"/>
      <c r="H54" s="58"/>
      <c r="I54" s="58"/>
      <c r="J54" s="58"/>
      <c r="K54" s="58"/>
      <c r="L54" s="59"/>
      <c r="M54" s="59"/>
      <c r="N54" s="59"/>
      <c r="O54" s="59"/>
      <c r="P54" s="59"/>
      <c r="Q54" s="10"/>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row>
    <row r="55" spans="1:236">
      <c r="A55" s="3"/>
      <c r="B55" s="26"/>
      <c r="C55" s="27"/>
      <c r="D55" s="28"/>
      <c r="E55" s="25"/>
      <c r="F55" s="29"/>
      <c r="G55" s="30"/>
      <c r="H55" s="30"/>
      <c r="I55" s="30"/>
      <c r="J55" s="30"/>
      <c r="K55" s="31"/>
      <c r="L55" s="31"/>
      <c r="M55" s="31"/>
      <c r="N55" s="31"/>
      <c r="O55" s="32"/>
      <c r="P55" s="32"/>
      <c r="Q55" s="12"/>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row>
    <row r="56" spans="1:236">
      <c r="A56" s="26"/>
      <c r="B56" s="26"/>
      <c r="C56" s="27"/>
      <c r="D56" s="28"/>
      <c r="E56" s="25"/>
      <c r="F56" s="29"/>
      <c r="G56" s="30"/>
      <c r="H56" s="30"/>
      <c r="I56" s="30"/>
      <c r="J56" s="30"/>
      <c r="K56" s="31"/>
      <c r="L56" s="31"/>
      <c r="M56" s="31"/>
      <c r="N56" s="31"/>
      <c r="O56" s="32"/>
      <c r="P56" s="32"/>
      <c r="Q56" s="12"/>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row>
    <row r="57" spans="1:236" ht="13.5">
      <c r="B57" s="61"/>
      <c r="C57" s="71" t="s">
        <v>6</v>
      </c>
      <c r="D57" s="248">
        <f>KOPTĀME!B25</f>
        <v>0</v>
      </c>
      <c r="E57" s="248"/>
      <c r="F57" s="248"/>
      <c r="G57" s="248"/>
      <c r="H57" s="248"/>
      <c r="I57" s="248"/>
      <c r="J57" s="248"/>
      <c r="K57" s="248"/>
      <c r="L57" s="248"/>
      <c r="M57" s="248"/>
      <c r="N57" s="248"/>
      <c r="O57" s="248"/>
      <c r="P57" s="248"/>
    </row>
    <row r="58" spans="1:236" ht="10.5" customHeight="1">
      <c r="B58" s="61"/>
      <c r="C58" s="72"/>
      <c r="D58" s="204" t="s">
        <v>7</v>
      </c>
      <c r="E58" s="204"/>
      <c r="F58" s="204"/>
      <c r="G58" s="204"/>
      <c r="H58" s="204"/>
      <c r="I58" s="204"/>
      <c r="J58" s="204"/>
      <c r="K58" s="204"/>
      <c r="L58" s="204"/>
      <c r="M58" s="204"/>
      <c r="N58" s="204"/>
      <c r="O58" s="204"/>
      <c r="P58" s="204"/>
    </row>
    <row r="59" spans="1:236" s="6" customFormat="1" ht="10.5" customHeight="1">
      <c r="A59" s="4"/>
      <c r="B59" s="61"/>
      <c r="C59" s="72"/>
      <c r="D59" s="183"/>
      <c r="E59" s="183"/>
      <c r="F59" s="183"/>
      <c r="G59" s="183"/>
      <c r="H59" s="183"/>
      <c r="I59" s="183"/>
      <c r="J59" s="183"/>
      <c r="K59" s="183"/>
      <c r="L59" s="183"/>
      <c r="M59" s="183"/>
      <c r="N59" s="183"/>
      <c r="O59" s="183"/>
      <c r="P59" s="18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row>
    <row r="60" spans="1:236" s="6" customFormat="1" ht="15">
      <c r="A60" s="4"/>
      <c r="B60" s="61"/>
      <c r="C60" s="100" t="s">
        <v>39</v>
      </c>
      <c r="D60" s="251">
        <f>KOPTĀME!B30</f>
        <v>0</v>
      </c>
      <c r="E60" s="251"/>
      <c r="F60" s="251"/>
      <c r="G60" s="147"/>
      <c r="H60" s="147"/>
      <c r="I60" s="147"/>
      <c r="J60" s="147"/>
      <c r="K60" s="147"/>
      <c r="L60" s="147"/>
      <c r="M60" s="148"/>
      <c r="N60" s="149"/>
      <c r="O60" s="2"/>
      <c r="P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row>
    <row r="61" spans="1:236" s="6" customFormat="1" ht="14.25">
      <c r="A61" s="4"/>
      <c r="B61" s="61"/>
      <c r="C61" s="76"/>
      <c r="D61" s="77"/>
      <c r="E61" s="76"/>
      <c r="F61" s="65"/>
      <c r="G61" s="150"/>
      <c r="H61" s="150"/>
      <c r="I61" s="150"/>
      <c r="J61" s="150"/>
      <c r="K61" s="150"/>
      <c r="L61" s="150"/>
      <c r="M61" s="150"/>
      <c r="N61" s="151"/>
      <c r="O61" s="2"/>
      <c r="P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row>
    <row r="62" spans="1:236" s="6" customFormat="1" ht="13.5">
      <c r="A62" s="4"/>
      <c r="B62" s="61"/>
      <c r="C62" s="71" t="s">
        <v>12</v>
      </c>
      <c r="D62" s="247">
        <f>'1_Kopsav.'!C42</f>
        <v>0</v>
      </c>
      <c r="E62" s="247"/>
      <c r="F62" s="247"/>
      <c r="G62" s="247"/>
      <c r="H62" s="247"/>
      <c r="I62" s="247"/>
      <c r="J62" s="247"/>
      <c r="K62" s="247"/>
      <c r="L62" s="247"/>
      <c r="M62" s="247"/>
      <c r="N62" s="247"/>
      <c r="O62" s="247"/>
      <c r="P62" s="247"/>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row>
    <row r="63" spans="1:236" s="6" customFormat="1">
      <c r="A63" s="4"/>
      <c r="B63" s="61"/>
      <c r="C63" s="72"/>
      <c r="D63" s="204" t="s">
        <v>7</v>
      </c>
      <c r="E63" s="204"/>
      <c r="F63" s="204"/>
      <c r="G63" s="204"/>
      <c r="H63" s="204"/>
      <c r="I63" s="204"/>
      <c r="J63" s="204"/>
      <c r="K63" s="204"/>
      <c r="L63" s="204"/>
      <c r="M63" s="204"/>
      <c r="N63" s="204"/>
      <c r="O63" s="204"/>
      <c r="P63" s="204"/>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row>
    <row r="64" spans="1:236" s="6" customFormat="1" ht="9" customHeight="1">
      <c r="A64" s="4"/>
      <c r="B64" s="4"/>
      <c r="C64" s="72"/>
      <c r="D64" s="205"/>
      <c r="E64" s="205"/>
      <c r="F64" s="205"/>
      <c r="G64" s="33"/>
      <c r="H64" s="33"/>
      <c r="I64" s="33"/>
      <c r="J64" s="33"/>
      <c r="K64" s="2"/>
      <c r="L64" s="3"/>
      <c r="M64" s="3"/>
      <c r="N64" s="3"/>
      <c r="O64" s="3"/>
      <c r="P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row>
    <row r="65" spans="1:236" s="6" customFormat="1" ht="13.5">
      <c r="A65" s="4"/>
      <c r="B65" s="4"/>
      <c r="C65" s="75" t="s">
        <v>8</v>
      </c>
      <c r="D65" s="101">
        <f>KOPTĀME!B28</f>
        <v>0</v>
      </c>
      <c r="E65" s="101"/>
      <c r="F65" s="72"/>
      <c r="G65" s="33"/>
      <c r="H65" s="33"/>
      <c r="K65" s="3"/>
      <c r="L65" s="3"/>
      <c r="M65" s="3"/>
      <c r="N65" s="3"/>
      <c r="O65" s="3"/>
      <c r="P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row>
  </sheetData>
  <sheetProtection algorithmName="SHA-512" hashValue="PPBPLRNV6RPbGYuBcdVra+cNkcXHSjyrscVzKHtRUp7Unpa+KY345C8EL8aA71ZCqz0Ws1pcexf1ijTzOUJxOw==" saltValue="3p3sL0MVkV8mGN07FRtpWA==" spinCount="100000" sheet="1" formatCells="0" formatColumns="0" formatRows="0" insertColumns="0" insertRows="0" insertHyperlinks="0" deleteColumns="0" deleteRows="0" selectLockedCells="1" sort="0" autoFilter="0" pivotTables="0"/>
  <autoFilter ref="A15:IB52" xr:uid="{00000000-0009-0000-0000-000010000000}"/>
  <mergeCells count="22">
    <mergeCell ref="X14:X15"/>
    <mergeCell ref="A52:K52"/>
    <mergeCell ref="A6:P6"/>
    <mergeCell ref="N11:O11"/>
    <mergeCell ref="N12:O12"/>
    <mergeCell ref="A14:A15"/>
    <mergeCell ref="B14:B15"/>
    <mergeCell ref="C14:C15"/>
    <mergeCell ref="D14:D15"/>
    <mergeCell ref="E14:E15"/>
    <mergeCell ref="F14:K14"/>
    <mergeCell ref="L14:P14"/>
    <mergeCell ref="D64:F64"/>
    <mergeCell ref="T14:T15"/>
    <mergeCell ref="U14:U15"/>
    <mergeCell ref="V14:V15"/>
    <mergeCell ref="W14:W15"/>
    <mergeCell ref="D57:P57"/>
    <mergeCell ref="D58:P58"/>
    <mergeCell ref="D60:F60"/>
    <mergeCell ref="D62:P62"/>
    <mergeCell ref="D63:P63"/>
  </mergeCells>
  <pageMargins left="0.70866141732283472" right="0.70866141732283472" top="0.74803149606299213" bottom="0.74803149606299213" header="0.31496062992125984" footer="0.31496062992125984"/>
  <pageSetup paperSize="9" scale="65" fitToHeight="2" orientation="landscape" r:id="rId1"/>
  <headerFooter>
    <oddFooter>&amp;C&amp;"time,Italic"&amp;10&amp;P /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pageSetUpPr fitToPage="1"/>
  </sheetPr>
  <dimension ref="A1:IV226"/>
  <sheetViews>
    <sheetView view="pageBreakPreview" topLeftCell="A7" zoomScaleNormal="100" zoomScaleSheetLayoutView="100" workbookViewId="0">
      <selection activeCell="E19" sqref="E19"/>
    </sheetView>
  </sheetViews>
  <sheetFormatPr defaultRowHeight="12.75"/>
  <cols>
    <col min="1" max="1" width="4.7109375" style="3" customWidth="1"/>
    <col min="2" max="2" width="9.28515625" style="3" customWidth="1"/>
    <col min="3" max="3" width="31.85546875" style="3" customWidth="1"/>
    <col min="4" max="4" width="10.7109375" style="3" customWidth="1"/>
    <col min="5" max="5" width="16.85546875" style="3" customWidth="1"/>
    <col min="6" max="6" width="12.42578125" style="3" customWidth="1"/>
    <col min="7" max="7" width="14.28515625" style="3" customWidth="1"/>
    <col min="8" max="8" width="12.7109375" style="3" customWidth="1"/>
    <col min="9" max="9" width="14.42578125" style="3" customWidth="1"/>
    <col min="10" max="10" width="6.7109375" style="3" customWidth="1"/>
    <col min="11" max="256" width="9.140625" style="3"/>
    <col min="257" max="257" width="3.85546875" style="3" customWidth="1"/>
    <col min="258" max="258" width="12.85546875" style="3" customWidth="1"/>
    <col min="259" max="259" width="36.85546875" style="3" customWidth="1"/>
    <col min="260" max="260" width="8.42578125" style="3" customWidth="1"/>
    <col min="261" max="261" width="16.85546875" style="3" customWidth="1"/>
    <col min="262" max="262" width="12.42578125" style="3" customWidth="1"/>
    <col min="263" max="263" width="14.28515625" style="3" customWidth="1"/>
    <col min="264" max="264" width="12.7109375" style="3" customWidth="1"/>
    <col min="265" max="265" width="14.140625" style="3" customWidth="1"/>
    <col min="266" max="266" width="6.7109375" style="3" customWidth="1"/>
    <col min="267" max="512" width="9.140625" style="3"/>
    <col min="513" max="513" width="3.85546875" style="3" customWidth="1"/>
    <col min="514" max="514" width="12.85546875" style="3" customWidth="1"/>
    <col min="515" max="515" width="36.85546875" style="3" customWidth="1"/>
    <col min="516" max="516" width="8.42578125" style="3" customWidth="1"/>
    <col min="517" max="517" width="16.85546875" style="3" customWidth="1"/>
    <col min="518" max="518" width="12.42578125" style="3" customWidth="1"/>
    <col min="519" max="519" width="14.28515625" style="3" customWidth="1"/>
    <col min="520" max="520" width="12.7109375" style="3" customWidth="1"/>
    <col min="521" max="521" width="14.140625" style="3" customWidth="1"/>
    <col min="522" max="522" width="6.7109375" style="3" customWidth="1"/>
    <col min="523" max="768" width="9.140625" style="3"/>
    <col min="769" max="769" width="3.85546875" style="3" customWidth="1"/>
    <col min="770" max="770" width="12.85546875" style="3" customWidth="1"/>
    <col min="771" max="771" width="36.85546875" style="3" customWidth="1"/>
    <col min="772" max="772" width="8.42578125" style="3" customWidth="1"/>
    <col min="773" max="773" width="16.85546875" style="3" customWidth="1"/>
    <col min="774" max="774" width="12.42578125" style="3" customWidth="1"/>
    <col min="775" max="775" width="14.28515625" style="3" customWidth="1"/>
    <col min="776" max="776" width="12.7109375" style="3" customWidth="1"/>
    <col min="777" max="777" width="14.140625" style="3" customWidth="1"/>
    <col min="778" max="778" width="6.7109375" style="3" customWidth="1"/>
    <col min="779" max="1024" width="9.140625" style="3"/>
    <col min="1025" max="1025" width="3.85546875" style="3" customWidth="1"/>
    <col min="1026" max="1026" width="12.85546875" style="3" customWidth="1"/>
    <col min="1027" max="1027" width="36.85546875" style="3" customWidth="1"/>
    <col min="1028" max="1028" width="8.42578125" style="3" customWidth="1"/>
    <col min="1029" max="1029" width="16.85546875" style="3" customWidth="1"/>
    <col min="1030" max="1030" width="12.42578125" style="3" customWidth="1"/>
    <col min="1031" max="1031" width="14.28515625" style="3" customWidth="1"/>
    <col min="1032" max="1032" width="12.7109375" style="3" customWidth="1"/>
    <col min="1033" max="1033" width="14.140625" style="3" customWidth="1"/>
    <col min="1034" max="1034" width="6.7109375" style="3" customWidth="1"/>
    <col min="1035" max="1280" width="9.140625" style="3"/>
    <col min="1281" max="1281" width="3.85546875" style="3" customWidth="1"/>
    <col min="1282" max="1282" width="12.85546875" style="3" customWidth="1"/>
    <col min="1283" max="1283" width="36.85546875" style="3" customWidth="1"/>
    <col min="1284" max="1284" width="8.42578125" style="3" customWidth="1"/>
    <col min="1285" max="1285" width="16.85546875" style="3" customWidth="1"/>
    <col min="1286" max="1286" width="12.42578125" style="3" customWidth="1"/>
    <col min="1287" max="1287" width="14.28515625" style="3" customWidth="1"/>
    <col min="1288" max="1288" width="12.7109375" style="3" customWidth="1"/>
    <col min="1289" max="1289" width="14.140625" style="3" customWidth="1"/>
    <col min="1290" max="1290" width="6.7109375" style="3" customWidth="1"/>
    <col min="1291" max="1536" width="9.140625" style="3"/>
    <col min="1537" max="1537" width="3.85546875" style="3" customWidth="1"/>
    <col min="1538" max="1538" width="12.85546875" style="3" customWidth="1"/>
    <col min="1539" max="1539" width="36.85546875" style="3" customWidth="1"/>
    <col min="1540" max="1540" width="8.42578125" style="3" customWidth="1"/>
    <col min="1541" max="1541" width="16.85546875" style="3" customWidth="1"/>
    <col min="1542" max="1542" width="12.42578125" style="3" customWidth="1"/>
    <col min="1543" max="1543" width="14.28515625" style="3" customWidth="1"/>
    <col min="1544" max="1544" width="12.7109375" style="3" customWidth="1"/>
    <col min="1545" max="1545" width="14.140625" style="3" customWidth="1"/>
    <col min="1546" max="1546" width="6.7109375" style="3" customWidth="1"/>
    <col min="1547" max="1792" width="9.140625" style="3"/>
    <col min="1793" max="1793" width="3.85546875" style="3" customWidth="1"/>
    <col min="1794" max="1794" width="12.85546875" style="3" customWidth="1"/>
    <col min="1795" max="1795" width="36.85546875" style="3" customWidth="1"/>
    <col min="1796" max="1796" width="8.42578125" style="3" customWidth="1"/>
    <col min="1797" max="1797" width="16.85546875" style="3" customWidth="1"/>
    <col min="1798" max="1798" width="12.42578125" style="3" customWidth="1"/>
    <col min="1799" max="1799" width="14.28515625" style="3" customWidth="1"/>
    <col min="1800" max="1800" width="12.7109375" style="3" customWidth="1"/>
    <col min="1801" max="1801" width="14.140625" style="3" customWidth="1"/>
    <col min="1802" max="1802" width="6.7109375" style="3" customWidth="1"/>
    <col min="1803" max="2048" width="9.140625" style="3"/>
    <col min="2049" max="2049" width="3.85546875" style="3" customWidth="1"/>
    <col min="2050" max="2050" width="12.85546875" style="3" customWidth="1"/>
    <col min="2051" max="2051" width="36.85546875" style="3" customWidth="1"/>
    <col min="2052" max="2052" width="8.42578125" style="3" customWidth="1"/>
    <col min="2053" max="2053" width="16.85546875" style="3" customWidth="1"/>
    <col min="2054" max="2054" width="12.42578125" style="3" customWidth="1"/>
    <col min="2055" max="2055" width="14.28515625" style="3" customWidth="1"/>
    <col min="2056" max="2056" width="12.7109375" style="3" customWidth="1"/>
    <col min="2057" max="2057" width="14.140625" style="3" customWidth="1"/>
    <col min="2058" max="2058" width="6.7109375" style="3" customWidth="1"/>
    <col min="2059" max="2304" width="9.140625" style="3"/>
    <col min="2305" max="2305" width="3.85546875" style="3" customWidth="1"/>
    <col min="2306" max="2306" width="12.85546875" style="3" customWidth="1"/>
    <col min="2307" max="2307" width="36.85546875" style="3" customWidth="1"/>
    <col min="2308" max="2308" width="8.42578125" style="3" customWidth="1"/>
    <col min="2309" max="2309" width="16.85546875" style="3" customWidth="1"/>
    <col min="2310" max="2310" width="12.42578125" style="3" customWidth="1"/>
    <col min="2311" max="2311" width="14.28515625" style="3" customWidth="1"/>
    <col min="2312" max="2312" width="12.7109375" style="3" customWidth="1"/>
    <col min="2313" max="2313" width="14.140625" style="3" customWidth="1"/>
    <col min="2314" max="2314" width="6.7109375" style="3" customWidth="1"/>
    <col min="2315" max="2560" width="9.140625" style="3"/>
    <col min="2561" max="2561" width="3.85546875" style="3" customWidth="1"/>
    <col min="2562" max="2562" width="12.85546875" style="3" customWidth="1"/>
    <col min="2563" max="2563" width="36.85546875" style="3" customWidth="1"/>
    <col min="2564" max="2564" width="8.42578125" style="3" customWidth="1"/>
    <col min="2565" max="2565" width="16.85546875" style="3" customWidth="1"/>
    <col min="2566" max="2566" width="12.42578125" style="3" customWidth="1"/>
    <col min="2567" max="2567" width="14.28515625" style="3" customWidth="1"/>
    <col min="2568" max="2568" width="12.7109375" style="3" customWidth="1"/>
    <col min="2569" max="2569" width="14.140625" style="3" customWidth="1"/>
    <col min="2570" max="2570" width="6.7109375" style="3" customWidth="1"/>
    <col min="2571" max="2816" width="9.140625" style="3"/>
    <col min="2817" max="2817" width="3.85546875" style="3" customWidth="1"/>
    <col min="2818" max="2818" width="12.85546875" style="3" customWidth="1"/>
    <col min="2819" max="2819" width="36.85546875" style="3" customWidth="1"/>
    <col min="2820" max="2820" width="8.42578125" style="3" customWidth="1"/>
    <col min="2821" max="2821" width="16.85546875" style="3" customWidth="1"/>
    <col min="2822" max="2822" width="12.42578125" style="3" customWidth="1"/>
    <col min="2823" max="2823" width="14.28515625" style="3" customWidth="1"/>
    <col min="2824" max="2824" width="12.7109375" style="3" customWidth="1"/>
    <col min="2825" max="2825" width="14.140625" style="3" customWidth="1"/>
    <col min="2826" max="2826" width="6.7109375" style="3" customWidth="1"/>
    <col min="2827" max="3072" width="9.140625" style="3"/>
    <col min="3073" max="3073" width="3.85546875" style="3" customWidth="1"/>
    <col min="3074" max="3074" width="12.85546875" style="3" customWidth="1"/>
    <col min="3075" max="3075" width="36.85546875" style="3" customWidth="1"/>
    <col min="3076" max="3076" width="8.42578125" style="3" customWidth="1"/>
    <col min="3077" max="3077" width="16.85546875" style="3" customWidth="1"/>
    <col min="3078" max="3078" width="12.42578125" style="3" customWidth="1"/>
    <col min="3079" max="3079" width="14.28515625" style="3" customWidth="1"/>
    <col min="3080" max="3080" width="12.7109375" style="3" customWidth="1"/>
    <col min="3081" max="3081" width="14.140625" style="3" customWidth="1"/>
    <col min="3082" max="3082" width="6.7109375" style="3" customWidth="1"/>
    <col min="3083" max="3328" width="9.140625" style="3"/>
    <col min="3329" max="3329" width="3.85546875" style="3" customWidth="1"/>
    <col min="3330" max="3330" width="12.85546875" style="3" customWidth="1"/>
    <col min="3331" max="3331" width="36.85546875" style="3" customWidth="1"/>
    <col min="3332" max="3332" width="8.42578125" style="3" customWidth="1"/>
    <col min="3333" max="3333" width="16.85546875" style="3" customWidth="1"/>
    <col min="3334" max="3334" width="12.42578125" style="3" customWidth="1"/>
    <col min="3335" max="3335" width="14.28515625" style="3" customWidth="1"/>
    <col min="3336" max="3336" width="12.7109375" style="3" customWidth="1"/>
    <col min="3337" max="3337" width="14.140625" style="3" customWidth="1"/>
    <col min="3338" max="3338" width="6.7109375" style="3" customWidth="1"/>
    <col min="3339" max="3584" width="9.140625" style="3"/>
    <col min="3585" max="3585" width="3.85546875" style="3" customWidth="1"/>
    <col min="3586" max="3586" width="12.85546875" style="3" customWidth="1"/>
    <col min="3587" max="3587" width="36.85546875" style="3" customWidth="1"/>
    <col min="3588" max="3588" width="8.42578125" style="3" customWidth="1"/>
    <col min="3589" max="3589" width="16.85546875" style="3" customWidth="1"/>
    <col min="3590" max="3590" width="12.42578125" style="3" customWidth="1"/>
    <col min="3591" max="3591" width="14.28515625" style="3" customWidth="1"/>
    <col min="3592" max="3592" width="12.7109375" style="3" customWidth="1"/>
    <col min="3593" max="3593" width="14.140625" style="3" customWidth="1"/>
    <col min="3594" max="3594" width="6.7109375" style="3" customWidth="1"/>
    <col min="3595" max="3840" width="9.140625" style="3"/>
    <col min="3841" max="3841" width="3.85546875" style="3" customWidth="1"/>
    <col min="3842" max="3842" width="12.85546875" style="3" customWidth="1"/>
    <col min="3843" max="3843" width="36.85546875" style="3" customWidth="1"/>
    <col min="3844" max="3844" width="8.42578125" style="3" customWidth="1"/>
    <col min="3845" max="3845" width="16.85546875" style="3" customWidth="1"/>
    <col min="3846" max="3846" width="12.42578125" style="3" customWidth="1"/>
    <col min="3847" max="3847" width="14.28515625" style="3" customWidth="1"/>
    <col min="3848" max="3848" width="12.7109375" style="3" customWidth="1"/>
    <col min="3849" max="3849" width="14.140625" style="3" customWidth="1"/>
    <col min="3850" max="3850" width="6.7109375" style="3" customWidth="1"/>
    <col min="3851" max="4096" width="9.140625" style="3"/>
    <col min="4097" max="4097" width="3.85546875" style="3" customWidth="1"/>
    <col min="4098" max="4098" width="12.85546875" style="3" customWidth="1"/>
    <col min="4099" max="4099" width="36.85546875" style="3" customWidth="1"/>
    <col min="4100" max="4100" width="8.42578125" style="3" customWidth="1"/>
    <col min="4101" max="4101" width="16.85546875" style="3" customWidth="1"/>
    <col min="4102" max="4102" width="12.42578125" style="3" customWidth="1"/>
    <col min="4103" max="4103" width="14.28515625" style="3" customWidth="1"/>
    <col min="4104" max="4104" width="12.7109375" style="3" customWidth="1"/>
    <col min="4105" max="4105" width="14.140625" style="3" customWidth="1"/>
    <col min="4106" max="4106" width="6.7109375" style="3" customWidth="1"/>
    <col min="4107" max="4352" width="9.140625" style="3"/>
    <col min="4353" max="4353" width="3.85546875" style="3" customWidth="1"/>
    <col min="4354" max="4354" width="12.85546875" style="3" customWidth="1"/>
    <col min="4355" max="4355" width="36.85546875" style="3" customWidth="1"/>
    <col min="4356" max="4356" width="8.42578125" style="3" customWidth="1"/>
    <col min="4357" max="4357" width="16.85546875" style="3" customWidth="1"/>
    <col min="4358" max="4358" width="12.42578125" style="3" customWidth="1"/>
    <col min="4359" max="4359" width="14.28515625" style="3" customWidth="1"/>
    <col min="4360" max="4360" width="12.7109375" style="3" customWidth="1"/>
    <col min="4361" max="4361" width="14.140625" style="3" customWidth="1"/>
    <col min="4362" max="4362" width="6.7109375" style="3" customWidth="1"/>
    <col min="4363" max="4608" width="9.140625" style="3"/>
    <col min="4609" max="4609" width="3.85546875" style="3" customWidth="1"/>
    <col min="4610" max="4610" width="12.85546875" style="3" customWidth="1"/>
    <col min="4611" max="4611" width="36.85546875" style="3" customWidth="1"/>
    <col min="4612" max="4612" width="8.42578125" style="3" customWidth="1"/>
    <col min="4613" max="4613" width="16.85546875" style="3" customWidth="1"/>
    <col min="4614" max="4614" width="12.42578125" style="3" customWidth="1"/>
    <col min="4615" max="4615" width="14.28515625" style="3" customWidth="1"/>
    <col min="4616" max="4616" width="12.7109375" style="3" customWidth="1"/>
    <col min="4617" max="4617" width="14.140625" style="3" customWidth="1"/>
    <col min="4618" max="4618" width="6.7109375" style="3" customWidth="1"/>
    <col min="4619" max="4864" width="9.140625" style="3"/>
    <col min="4865" max="4865" width="3.85546875" style="3" customWidth="1"/>
    <col min="4866" max="4866" width="12.85546875" style="3" customWidth="1"/>
    <col min="4867" max="4867" width="36.85546875" style="3" customWidth="1"/>
    <col min="4868" max="4868" width="8.42578125" style="3" customWidth="1"/>
    <col min="4869" max="4869" width="16.85546875" style="3" customWidth="1"/>
    <col min="4870" max="4870" width="12.42578125" style="3" customWidth="1"/>
    <col min="4871" max="4871" width="14.28515625" style="3" customWidth="1"/>
    <col min="4872" max="4872" width="12.7109375" style="3" customWidth="1"/>
    <col min="4873" max="4873" width="14.140625" style="3" customWidth="1"/>
    <col min="4874" max="4874" width="6.7109375" style="3" customWidth="1"/>
    <col min="4875" max="5120" width="9.140625" style="3"/>
    <col min="5121" max="5121" width="3.85546875" style="3" customWidth="1"/>
    <col min="5122" max="5122" width="12.85546875" style="3" customWidth="1"/>
    <col min="5123" max="5123" width="36.85546875" style="3" customWidth="1"/>
    <col min="5124" max="5124" width="8.42578125" style="3" customWidth="1"/>
    <col min="5125" max="5125" width="16.85546875" style="3" customWidth="1"/>
    <col min="5126" max="5126" width="12.42578125" style="3" customWidth="1"/>
    <col min="5127" max="5127" width="14.28515625" style="3" customWidth="1"/>
    <col min="5128" max="5128" width="12.7109375" style="3" customWidth="1"/>
    <col min="5129" max="5129" width="14.140625" style="3" customWidth="1"/>
    <col min="5130" max="5130" width="6.7109375" style="3" customWidth="1"/>
    <col min="5131" max="5376" width="9.140625" style="3"/>
    <col min="5377" max="5377" width="3.85546875" style="3" customWidth="1"/>
    <col min="5378" max="5378" width="12.85546875" style="3" customWidth="1"/>
    <col min="5379" max="5379" width="36.85546875" style="3" customWidth="1"/>
    <col min="5380" max="5380" width="8.42578125" style="3" customWidth="1"/>
    <col min="5381" max="5381" width="16.85546875" style="3" customWidth="1"/>
    <col min="5382" max="5382" width="12.42578125" style="3" customWidth="1"/>
    <col min="5383" max="5383" width="14.28515625" style="3" customWidth="1"/>
    <col min="5384" max="5384" width="12.7109375" style="3" customWidth="1"/>
    <col min="5385" max="5385" width="14.140625" style="3" customWidth="1"/>
    <col min="5386" max="5386" width="6.7109375" style="3" customWidth="1"/>
    <col min="5387" max="5632" width="9.140625" style="3"/>
    <col min="5633" max="5633" width="3.85546875" style="3" customWidth="1"/>
    <col min="5634" max="5634" width="12.85546875" style="3" customWidth="1"/>
    <col min="5635" max="5635" width="36.85546875" style="3" customWidth="1"/>
    <col min="5636" max="5636" width="8.42578125" style="3" customWidth="1"/>
    <col min="5637" max="5637" width="16.85546875" style="3" customWidth="1"/>
    <col min="5638" max="5638" width="12.42578125" style="3" customWidth="1"/>
    <col min="5639" max="5639" width="14.28515625" style="3" customWidth="1"/>
    <col min="5640" max="5640" width="12.7109375" style="3" customWidth="1"/>
    <col min="5641" max="5641" width="14.140625" style="3" customWidth="1"/>
    <col min="5642" max="5642" width="6.7109375" style="3" customWidth="1"/>
    <col min="5643" max="5888" width="9.140625" style="3"/>
    <col min="5889" max="5889" width="3.85546875" style="3" customWidth="1"/>
    <col min="5890" max="5890" width="12.85546875" style="3" customWidth="1"/>
    <col min="5891" max="5891" width="36.85546875" style="3" customWidth="1"/>
    <col min="5892" max="5892" width="8.42578125" style="3" customWidth="1"/>
    <col min="5893" max="5893" width="16.85546875" style="3" customWidth="1"/>
    <col min="5894" max="5894" width="12.42578125" style="3" customWidth="1"/>
    <col min="5895" max="5895" width="14.28515625" style="3" customWidth="1"/>
    <col min="5896" max="5896" width="12.7109375" style="3" customWidth="1"/>
    <col min="5897" max="5897" width="14.140625" style="3" customWidth="1"/>
    <col min="5898" max="5898" width="6.7109375" style="3" customWidth="1"/>
    <col min="5899" max="6144" width="9.140625" style="3"/>
    <col min="6145" max="6145" width="3.85546875" style="3" customWidth="1"/>
    <col min="6146" max="6146" width="12.85546875" style="3" customWidth="1"/>
    <col min="6147" max="6147" width="36.85546875" style="3" customWidth="1"/>
    <col min="6148" max="6148" width="8.42578125" style="3" customWidth="1"/>
    <col min="6149" max="6149" width="16.85546875" style="3" customWidth="1"/>
    <col min="6150" max="6150" width="12.42578125" style="3" customWidth="1"/>
    <col min="6151" max="6151" width="14.28515625" style="3" customWidth="1"/>
    <col min="6152" max="6152" width="12.7109375" style="3" customWidth="1"/>
    <col min="6153" max="6153" width="14.140625" style="3" customWidth="1"/>
    <col min="6154" max="6154" width="6.7109375" style="3" customWidth="1"/>
    <col min="6155" max="6400" width="9.140625" style="3"/>
    <col min="6401" max="6401" width="3.85546875" style="3" customWidth="1"/>
    <col min="6402" max="6402" width="12.85546875" style="3" customWidth="1"/>
    <col min="6403" max="6403" width="36.85546875" style="3" customWidth="1"/>
    <col min="6404" max="6404" width="8.42578125" style="3" customWidth="1"/>
    <col min="6405" max="6405" width="16.85546875" style="3" customWidth="1"/>
    <col min="6406" max="6406" width="12.42578125" style="3" customWidth="1"/>
    <col min="6407" max="6407" width="14.28515625" style="3" customWidth="1"/>
    <col min="6408" max="6408" width="12.7109375" style="3" customWidth="1"/>
    <col min="6409" max="6409" width="14.140625" style="3" customWidth="1"/>
    <col min="6410" max="6410" width="6.7109375" style="3" customWidth="1"/>
    <col min="6411" max="6656" width="9.140625" style="3"/>
    <col min="6657" max="6657" width="3.85546875" style="3" customWidth="1"/>
    <col min="6658" max="6658" width="12.85546875" style="3" customWidth="1"/>
    <col min="6659" max="6659" width="36.85546875" style="3" customWidth="1"/>
    <col min="6660" max="6660" width="8.42578125" style="3" customWidth="1"/>
    <col min="6661" max="6661" width="16.85546875" style="3" customWidth="1"/>
    <col min="6662" max="6662" width="12.42578125" style="3" customWidth="1"/>
    <col min="6663" max="6663" width="14.28515625" style="3" customWidth="1"/>
    <col min="6664" max="6664" width="12.7109375" style="3" customWidth="1"/>
    <col min="6665" max="6665" width="14.140625" style="3" customWidth="1"/>
    <col min="6666" max="6666" width="6.7109375" style="3" customWidth="1"/>
    <col min="6667" max="6912" width="9.140625" style="3"/>
    <col min="6913" max="6913" width="3.85546875" style="3" customWidth="1"/>
    <col min="6914" max="6914" width="12.85546875" style="3" customWidth="1"/>
    <col min="6915" max="6915" width="36.85546875" style="3" customWidth="1"/>
    <col min="6916" max="6916" width="8.42578125" style="3" customWidth="1"/>
    <col min="6917" max="6917" width="16.85546875" style="3" customWidth="1"/>
    <col min="6918" max="6918" width="12.42578125" style="3" customWidth="1"/>
    <col min="6919" max="6919" width="14.28515625" style="3" customWidth="1"/>
    <col min="6920" max="6920" width="12.7109375" style="3" customWidth="1"/>
    <col min="6921" max="6921" width="14.140625" style="3" customWidth="1"/>
    <col min="6922" max="6922" width="6.7109375" style="3" customWidth="1"/>
    <col min="6923" max="7168" width="9.140625" style="3"/>
    <col min="7169" max="7169" width="3.85546875" style="3" customWidth="1"/>
    <col min="7170" max="7170" width="12.85546875" style="3" customWidth="1"/>
    <col min="7171" max="7171" width="36.85546875" style="3" customWidth="1"/>
    <col min="7172" max="7172" width="8.42578125" style="3" customWidth="1"/>
    <col min="7173" max="7173" width="16.85546875" style="3" customWidth="1"/>
    <col min="7174" max="7174" width="12.42578125" style="3" customWidth="1"/>
    <col min="7175" max="7175" width="14.28515625" style="3" customWidth="1"/>
    <col min="7176" max="7176" width="12.7109375" style="3" customWidth="1"/>
    <col min="7177" max="7177" width="14.140625" style="3" customWidth="1"/>
    <col min="7178" max="7178" width="6.7109375" style="3" customWidth="1"/>
    <col min="7179" max="7424" width="9.140625" style="3"/>
    <col min="7425" max="7425" width="3.85546875" style="3" customWidth="1"/>
    <col min="7426" max="7426" width="12.85546875" style="3" customWidth="1"/>
    <col min="7427" max="7427" width="36.85546875" style="3" customWidth="1"/>
    <col min="7428" max="7428" width="8.42578125" style="3" customWidth="1"/>
    <col min="7429" max="7429" width="16.85546875" style="3" customWidth="1"/>
    <col min="7430" max="7430" width="12.42578125" style="3" customWidth="1"/>
    <col min="7431" max="7431" width="14.28515625" style="3" customWidth="1"/>
    <col min="7432" max="7432" width="12.7109375" style="3" customWidth="1"/>
    <col min="7433" max="7433" width="14.140625" style="3" customWidth="1"/>
    <col min="7434" max="7434" width="6.7109375" style="3" customWidth="1"/>
    <col min="7435" max="7680" width="9.140625" style="3"/>
    <col min="7681" max="7681" width="3.85546875" style="3" customWidth="1"/>
    <col min="7682" max="7682" width="12.85546875" style="3" customWidth="1"/>
    <col min="7683" max="7683" width="36.85546875" style="3" customWidth="1"/>
    <col min="7684" max="7684" width="8.42578125" style="3" customWidth="1"/>
    <col min="7685" max="7685" width="16.85546875" style="3" customWidth="1"/>
    <col min="7686" max="7686" width="12.42578125" style="3" customWidth="1"/>
    <col min="7687" max="7687" width="14.28515625" style="3" customWidth="1"/>
    <col min="7688" max="7688" width="12.7109375" style="3" customWidth="1"/>
    <col min="7689" max="7689" width="14.140625" style="3" customWidth="1"/>
    <col min="7690" max="7690" width="6.7109375" style="3" customWidth="1"/>
    <col min="7691" max="7936" width="9.140625" style="3"/>
    <col min="7937" max="7937" width="3.85546875" style="3" customWidth="1"/>
    <col min="7938" max="7938" width="12.85546875" style="3" customWidth="1"/>
    <col min="7939" max="7939" width="36.85546875" style="3" customWidth="1"/>
    <col min="7940" max="7940" width="8.42578125" style="3" customWidth="1"/>
    <col min="7941" max="7941" width="16.85546875" style="3" customWidth="1"/>
    <col min="7942" max="7942" width="12.42578125" style="3" customWidth="1"/>
    <col min="7943" max="7943" width="14.28515625" style="3" customWidth="1"/>
    <col min="7944" max="7944" width="12.7109375" style="3" customWidth="1"/>
    <col min="7945" max="7945" width="14.140625" style="3" customWidth="1"/>
    <col min="7946" max="7946" width="6.7109375" style="3" customWidth="1"/>
    <col min="7947" max="8192" width="9.140625" style="3"/>
    <col min="8193" max="8193" width="3.85546875" style="3" customWidth="1"/>
    <col min="8194" max="8194" width="12.85546875" style="3" customWidth="1"/>
    <col min="8195" max="8195" width="36.85546875" style="3" customWidth="1"/>
    <col min="8196" max="8196" width="8.42578125" style="3" customWidth="1"/>
    <col min="8197" max="8197" width="16.85546875" style="3" customWidth="1"/>
    <col min="8198" max="8198" width="12.42578125" style="3" customWidth="1"/>
    <col min="8199" max="8199" width="14.28515625" style="3" customWidth="1"/>
    <col min="8200" max="8200" width="12.7109375" style="3" customWidth="1"/>
    <col min="8201" max="8201" width="14.140625" style="3" customWidth="1"/>
    <col min="8202" max="8202" width="6.7109375" style="3" customWidth="1"/>
    <col min="8203" max="8448" width="9.140625" style="3"/>
    <col min="8449" max="8449" width="3.85546875" style="3" customWidth="1"/>
    <col min="8450" max="8450" width="12.85546875" style="3" customWidth="1"/>
    <col min="8451" max="8451" width="36.85546875" style="3" customWidth="1"/>
    <col min="8452" max="8452" width="8.42578125" style="3" customWidth="1"/>
    <col min="8453" max="8453" width="16.85546875" style="3" customWidth="1"/>
    <col min="8454" max="8454" width="12.42578125" style="3" customWidth="1"/>
    <col min="8455" max="8455" width="14.28515625" style="3" customWidth="1"/>
    <col min="8456" max="8456" width="12.7109375" style="3" customWidth="1"/>
    <col min="8457" max="8457" width="14.140625" style="3" customWidth="1"/>
    <col min="8458" max="8458" width="6.7109375" style="3" customWidth="1"/>
    <col min="8459" max="8704" width="9.140625" style="3"/>
    <col min="8705" max="8705" width="3.85546875" style="3" customWidth="1"/>
    <col min="8706" max="8706" width="12.85546875" style="3" customWidth="1"/>
    <col min="8707" max="8707" width="36.85546875" style="3" customWidth="1"/>
    <col min="8708" max="8708" width="8.42578125" style="3" customWidth="1"/>
    <col min="8709" max="8709" width="16.85546875" style="3" customWidth="1"/>
    <col min="8710" max="8710" width="12.42578125" style="3" customWidth="1"/>
    <col min="8711" max="8711" width="14.28515625" style="3" customWidth="1"/>
    <col min="8712" max="8712" width="12.7109375" style="3" customWidth="1"/>
    <col min="8713" max="8713" width="14.140625" style="3" customWidth="1"/>
    <col min="8714" max="8714" width="6.7109375" style="3" customWidth="1"/>
    <col min="8715" max="8960" width="9.140625" style="3"/>
    <col min="8961" max="8961" width="3.85546875" style="3" customWidth="1"/>
    <col min="8962" max="8962" width="12.85546875" style="3" customWidth="1"/>
    <col min="8963" max="8963" width="36.85546875" style="3" customWidth="1"/>
    <col min="8964" max="8964" width="8.42578125" style="3" customWidth="1"/>
    <col min="8965" max="8965" width="16.85546875" style="3" customWidth="1"/>
    <col min="8966" max="8966" width="12.42578125" style="3" customWidth="1"/>
    <col min="8967" max="8967" width="14.28515625" style="3" customWidth="1"/>
    <col min="8968" max="8968" width="12.7109375" style="3" customWidth="1"/>
    <col min="8969" max="8969" width="14.140625" style="3" customWidth="1"/>
    <col min="8970" max="8970" width="6.7109375" style="3" customWidth="1"/>
    <col min="8971" max="9216" width="9.140625" style="3"/>
    <col min="9217" max="9217" width="3.85546875" style="3" customWidth="1"/>
    <col min="9218" max="9218" width="12.85546875" style="3" customWidth="1"/>
    <col min="9219" max="9219" width="36.85546875" style="3" customWidth="1"/>
    <col min="9220" max="9220" width="8.42578125" style="3" customWidth="1"/>
    <col min="9221" max="9221" width="16.85546875" style="3" customWidth="1"/>
    <col min="9222" max="9222" width="12.42578125" style="3" customWidth="1"/>
    <col min="9223" max="9223" width="14.28515625" style="3" customWidth="1"/>
    <col min="9224" max="9224" width="12.7109375" style="3" customWidth="1"/>
    <col min="9225" max="9225" width="14.140625" style="3" customWidth="1"/>
    <col min="9226" max="9226" width="6.7109375" style="3" customWidth="1"/>
    <col min="9227" max="9472" width="9.140625" style="3"/>
    <col min="9473" max="9473" width="3.85546875" style="3" customWidth="1"/>
    <col min="9474" max="9474" width="12.85546875" style="3" customWidth="1"/>
    <col min="9475" max="9475" width="36.85546875" style="3" customWidth="1"/>
    <col min="9476" max="9476" width="8.42578125" style="3" customWidth="1"/>
    <col min="9477" max="9477" width="16.85546875" style="3" customWidth="1"/>
    <col min="9478" max="9478" width="12.42578125" style="3" customWidth="1"/>
    <col min="9479" max="9479" width="14.28515625" style="3" customWidth="1"/>
    <col min="9480" max="9480" width="12.7109375" style="3" customWidth="1"/>
    <col min="9481" max="9481" width="14.140625" style="3" customWidth="1"/>
    <col min="9482" max="9482" width="6.7109375" style="3" customWidth="1"/>
    <col min="9483" max="9728" width="9.140625" style="3"/>
    <col min="9729" max="9729" width="3.85546875" style="3" customWidth="1"/>
    <col min="9730" max="9730" width="12.85546875" style="3" customWidth="1"/>
    <col min="9731" max="9731" width="36.85546875" style="3" customWidth="1"/>
    <col min="9732" max="9732" width="8.42578125" style="3" customWidth="1"/>
    <col min="9733" max="9733" width="16.85546875" style="3" customWidth="1"/>
    <col min="9734" max="9734" width="12.42578125" style="3" customWidth="1"/>
    <col min="9735" max="9735" width="14.28515625" style="3" customWidth="1"/>
    <col min="9736" max="9736" width="12.7109375" style="3" customWidth="1"/>
    <col min="9737" max="9737" width="14.140625" style="3" customWidth="1"/>
    <col min="9738" max="9738" width="6.7109375" style="3" customWidth="1"/>
    <col min="9739" max="9984" width="9.140625" style="3"/>
    <col min="9985" max="9985" width="3.85546875" style="3" customWidth="1"/>
    <col min="9986" max="9986" width="12.85546875" style="3" customWidth="1"/>
    <col min="9987" max="9987" width="36.85546875" style="3" customWidth="1"/>
    <col min="9988" max="9988" width="8.42578125" style="3" customWidth="1"/>
    <col min="9989" max="9989" width="16.85546875" style="3" customWidth="1"/>
    <col min="9990" max="9990" width="12.42578125" style="3" customWidth="1"/>
    <col min="9991" max="9991" width="14.28515625" style="3" customWidth="1"/>
    <col min="9992" max="9992" width="12.7109375" style="3" customWidth="1"/>
    <col min="9993" max="9993" width="14.140625" style="3" customWidth="1"/>
    <col min="9994" max="9994" width="6.7109375" style="3" customWidth="1"/>
    <col min="9995" max="10240" width="9.140625" style="3"/>
    <col min="10241" max="10241" width="3.85546875" style="3" customWidth="1"/>
    <col min="10242" max="10242" width="12.85546875" style="3" customWidth="1"/>
    <col min="10243" max="10243" width="36.85546875" style="3" customWidth="1"/>
    <col min="10244" max="10244" width="8.42578125" style="3" customWidth="1"/>
    <col min="10245" max="10245" width="16.85546875" style="3" customWidth="1"/>
    <col min="10246" max="10246" width="12.42578125" style="3" customWidth="1"/>
    <col min="10247" max="10247" width="14.28515625" style="3" customWidth="1"/>
    <col min="10248" max="10248" width="12.7109375" style="3" customWidth="1"/>
    <col min="10249" max="10249" width="14.140625" style="3" customWidth="1"/>
    <col min="10250" max="10250" width="6.7109375" style="3" customWidth="1"/>
    <col min="10251" max="10496" width="9.140625" style="3"/>
    <col min="10497" max="10497" width="3.85546875" style="3" customWidth="1"/>
    <col min="10498" max="10498" width="12.85546875" style="3" customWidth="1"/>
    <col min="10499" max="10499" width="36.85546875" style="3" customWidth="1"/>
    <col min="10500" max="10500" width="8.42578125" style="3" customWidth="1"/>
    <col min="10501" max="10501" width="16.85546875" style="3" customWidth="1"/>
    <col min="10502" max="10502" width="12.42578125" style="3" customWidth="1"/>
    <col min="10503" max="10503" width="14.28515625" style="3" customWidth="1"/>
    <col min="10504" max="10504" width="12.7109375" style="3" customWidth="1"/>
    <col min="10505" max="10505" width="14.140625" style="3" customWidth="1"/>
    <col min="10506" max="10506" width="6.7109375" style="3" customWidth="1"/>
    <col min="10507" max="10752" width="9.140625" style="3"/>
    <col min="10753" max="10753" width="3.85546875" style="3" customWidth="1"/>
    <col min="10754" max="10754" width="12.85546875" style="3" customWidth="1"/>
    <col min="10755" max="10755" width="36.85546875" style="3" customWidth="1"/>
    <col min="10756" max="10756" width="8.42578125" style="3" customWidth="1"/>
    <col min="10757" max="10757" width="16.85546875" style="3" customWidth="1"/>
    <col min="10758" max="10758" width="12.42578125" style="3" customWidth="1"/>
    <col min="10759" max="10759" width="14.28515625" style="3" customWidth="1"/>
    <col min="10760" max="10760" width="12.7109375" style="3" customWidth="1"/>
    <col min="10761" max="10761" width="14.140625" style="3" customWidth="1"/>
    <col min="10762" max="10762" width="6.7109375" style="3" customWidth="1"/>
    <col min="10763" max="11008" width="9.140625" style="3"/>
    <col min="11009" max="11009" width="3.85546875" style="3" customWidth="1"/>
    <col min="11010" max="11010" width="12.85546875" style="3" customWidth="1"/>
    <col min="11011" max="11011" width="36.85546875" style="3" customWidth="1"/>
    <col min="11012" max="11012" width="8.42578125" style="3" customWidth="1"/>
    <col min="11013" max="11013" width="16.85546875" style="3" customWidth="1"/>
    <col min="11014" max="11014" width="12.42578125" style="3" customWidth="1"/>
    <col min="11015" max="11015" width="14.28515625" style="3" customWidth="1"/>
    <col min="11016" max="11016" width="12.7109375" style="3" customWidth="1"/>
    <col min="11017" max="11017" width="14.140625" style="3" customWidth="1"/>
    <col min="11018" max="11018" width="6.7109375" style="3" customWidth="1"/>
    <col min="11019" max="11264" width="9.140625" style="3"/>
    <col min="11265" max="11265" width="3.85546875" style="3" customWidth="1"/>
    <col min="11266" max="11266" width="12.85546875" style="3" customWidth="1"/>
    <col min="11267" max="11267" width="36.85546875" style="3" customWidth="1"/>
    <col min="11268" max="11268" width="8.42578125" style="3" customWidth="1"/>
    <col min="11269" max="11269" width="16.85546875" style="3" customWidth="1"/>
    <col min="11270" max="11270" width="12.42578125" style="3" customWidth="1"/>
    <col min="11271" max="11271" width="14.28515625" style="3" customWidth="1"/>
    <col min="11272" max="11272" width="12.7109375" style="3" customWidth="1"/>
    <col min="11273" max="11273" width="14.140625" style="3" customWidth="1"/>
    <col min="11274" max="11274" width="6.7109375" style="3" customWidth="1"/>
    <col min="11275" max="11520" width="9.140625" style="3"/>
    <col min="11521" max="11521" width="3.85546875" style="3" customWidth="1"/>
    <col min="11522" max="11522" width="12.85546875" style="3" customWidth="1"/>
    <col min="11523" max="11523" width="36.85546875" style="3" customWidth="1"/>
    <col min="11524" max="11524" width="8.42578125" style="3" customWidth="1"/>
    <col min="11525" max="11525" width="16.85546875" style="3" customWidth="1"/>
    <col min="11526" max="11526" width="12.42578125" style="3" customWidth="1"/>
    <col min="11527" max="11527" width="14.28515625" style="3" customWidth="1"/>
    <col min="11528" max="11528" width="12.7109375" style="3" customWidth="1"/>
    <col min="11529" max="11529" width="14.140625" style="3" customWidth="1"/>
    <col min="11530" max="11530" width="6.7109375" style="3" customWidth="1"/>
    <col min="11531" max="11776" width="9.140625" style="3"/>
    <col min="11777" max="11777" width="3.85546875" style="3" customWidth="1"/>
    <col min="11778" max="11778" width="12.85546875" style="3" customWidth="1"/>
    <col min="11779" max="11779" width="36.85546875" style="3" customWidth="1"/>
    <col min="11780" max="11780" width="8.42578125" style="3" customWidth="1"/>
    <col min="11781" max="11781" width="16.85546875" style="3" customWidth="1"/>
    <col min="11782" max="11782" width="12.42578125" style="3" customWidth="1"/>
    <col min="11783" max="11783" width="14.28515625" style="3" customWidth="1"/>
    <col min="11784" max="11784" width="12.7109375" style="3" customWidth="1"/>
    <col min="11785" max="11785" width="14.140625" style="3" customWidth="1"/>
    <col min="11786" max="11786" width="6.7109375" style="3" customWidth="1"/>
    <col min="11787" max="12032" width="9.140625" style="3"/>
    <col min="12033" max="12033" width="3.85546875" style="3" customWidth="1"/>
    <col min="12034" max="12034" width="12.85546875" style="3" customWidth="1"/>
    <col min="12035" max="12035" width="36.85546875" style="3" customWidth="1"/>
    <col min="12036" max="12036" width="8.42578125" style="3" customWidth="1"/>
    <col min="12037" max="12037" width="16.85546875" style="3" customWidth="1"/>
    <col min="12038" max="12038" width="12.42578125" style="3" customWidth="1"/>
    <col min="12039" max="12039" width="14.28515625" style="3" customWidth="1"/>
    <col min="12040" max="12040" width="12.7109375" style="3" customWidth="1"/>
    <col min="12041" max="12041" width="14.140625" style="3" customWidth="1"/>
    <col min="12042" max="12042" width="6.7109375" style="3" customWidth="1"/>
    <col min="12043" max="12288" width="9.140625" style="3"/>
    <col min="12289" max="12289" width="3.85546875" style="3" customWidth="1"/>
    <col min="12290" max="12290" width="12.85546875" style="3" customWidth="1"/>
    <col min="12291" max="12291" width="36.85546875" style="3" customWidth="1"/>
    <col min="12292" max="12292" width="8.42578125" style="3" customWidth="1"/>
    <col min="12293" max="12293" width="16.85546875" style="3" customWidth="1"/>
    <col min="12294" max="12294" width="12.42578125" style="3" customWidth="1"/>
    <col min="12295" max="12295" width="14.28515625" style="3" customWidth="1"/>
    <col min="12296" max="12296" width="12.7109375" style="3" customWidth="1"/>
    <col min="12297" max="12297" width="14.140625" style="3" customWidth="1"/>
    <col min="12298" max="12298" width="6.7109375" style="3" customWidth="1"/>
    <col min="12299" max="12544" width="9.140625" style="3"/>
    <col min="12545" max="12545" width="3.85546875" style="3" customWidth="1"/>
    <col min="12546" max="12546" width="12.85546875" style="3" customWidth="1"/>
    <col min="12547" max="12547" width="36.85546875" style="3" customWidth="1"/>
    <col min="12548" max="12548" width="8.42578125" style="3" customWidth="1"/>
    <col min="12549" max="12549" width="16.85546875" style="3" customWidth="1"/>
    <col min="12550" max="12550" width="12.42578125" style="3" customWidth="1"/>
    <col min="12551" max="12551" width="14.28515625" style="3" customWidth="1"/>
    <col min="12552" max="12552" width="12.7109375" style="3" customWidth="1"/>
    <col min="12553" max="12553" width="14.140625" style="3" customWidth="1"/>
    <col min="12554" max="12554" width="6.7109375" style="3" customWidth="1"/>
    <col min="12555" max="12800" width="9.140625" style="3"/>
    <col min="12801" max="12801" width="3.85546875" style="3" customWidth="1"/>
    <col min="12802" max="12802" width="12.85546875" style="3" customWidth="1"/>
    <col min="12803" max="12803" width="36.85546875" style="3" customWidth="1"/>
    <col min="12804" max="12804" width="8.42578125" style="3" customWidth="1"/>
    <col min="12805" max="12805" width="16.85546875" style="3" customWidth="1"/>
    <col min="12806" max="12806" width="12.42578125" style="3" customWidth="1"/>
    <col min="12807" max="12807" width="14.28515625" style="3" customWidth="1"/>
    <col min="12808" max="12808" width="12.7109375" style="3" customWidth="1"/>
    <col min="12809" max="12809" width="14.140625" style="3" customWidth="1"/>
    <col min="12810" max="12810" width="6.7109375" style="3" customWidth="1"/>
    <col min="12811" max="13056" width="9.140625" style="3"/>
    <col min="13057" max="13057" width="3.85546875" style="3" customWidth="1"/>
    <col min="13058" max="13058" width="12.85546875" style="3" customWidth="1"/>
    <col min="13059" max="13059" width="36.85546875" style="3" customWidth="1"/>
    <col min="13060" max="13060" width="8.42578125" style="3" customWidth="1"/>
    <col min="13061" max="13061" width="16.85546875" style="3" customWidth="1"/>
    <col min="13062" max="13062" width="12.42578125" style="3" customWidth="1"/>
    <col min="13063" max="13063" width="14.28515625" style="3" customWidth="1"/>
    <col min="13064" max="13064" width="12.7109375" style="3" customWidth="1"/>
    <col min="13065" max="13065" width="14.140625" style="3" customWidth="1"/>
    <col min="13066" max="13066" width="6.7109375" style="3" customWidth="1"/>
    <col min="13067" max="13312" width="9.140625" style="3"/>
    <col min="13313" max="13313" width="3.85546875" style="3" customWidth="1"/>
    <col min="13314" max="13314" width="12.85546875" style="3" customWidth="1"/>
    <col min="13315" max="13315" width="36.85546875" style="3" customWidth="1"/>
    <col min="13316" max="13316" width="8.42578125" style="3" customWidth="1"/>
    <col min="13317" max="13317" width="16.85546875" style="3" customWidth="1"/>
    <col min="13318" max="13318" width="12.42578125" style="3" customWidth="1"/>
    <col min="13319" max="13319" width="14.28515625" style="3" customWidth="1"/>
    <col min="13320" max="13320" width="12.7109375" style="3" customWidth="1"/>
    <col min="13321" max="13321" width="14.140625" style="3" customWidth="1"/>
    <col min="13322" max="13322" width="6.7109375" style="3" customWidth="1"/>
    <col min="13323" max="13568" width="9.140625" style="3"/>
    <col min="13569" max="13569" width="3.85546875" style="3" customWidth="1"/>
    <col min="13570" max="13570" width="12.85546875" style="3" customWidth="1"/>
    <col min="13571" max="13571" width="36.85546875" style="3" customWidth="1"/>
    <col min="13572" max="13572" width="8.42578125" style="3" customWidth="1"/>
    <col min="13573" max="13573" width="16.85546875" style="3" customWidth="1"/>
    <col min="13574" max="13574" width="12.42578125" style="3" customWidth="1"/>
    <col min="13575" max="13575" width="14.28515625" style="3" customWidth="1"/>
    <col min="13576" max="13576" width="12.7109375" style="3" customWidth="1"/>
    <col min="13577" max="13577" width="14.140625" style="3" customWidth="1"/>
    <col min="13578" max="13578" width="6.7109375" style="3" customWidth="1"/>
    <col min="13579" max="13824" width="9.140625" style="3"/>
    <col min="13825" max="13825" width="3.85546875" style="3" customWidth="1"/>
    <col min="13826" max="13826" width="12.85546875" style="3" customWidth="1"/>
    <col min="13827" max="13827" width="36.85546875" style="3" customWidth="1"/>
    <col min="13828" max="13828" width="8.42578125" style="3" customWidth="1"/>
    <col min="13829" max="13829" width="16.85546875" style="3" customWidth="1"/>
    <col min="13830" max="13830" width="12.42578125" style="3" customWidth="1"/>
    <col min="13831" max="13831" width="14.28515625" style="3" customWidth="1"/>
    <col min="13832" max="13832" width="12.7109375" style="3" customWidth="1"/>
    <col min="13833" max="13833" width="14.140625" style="3" customWidth="1"/>
    <col min="13834" max="13834" width="6.7109375" style="3" customWidth="1"/>
    <col min="13835" max="14080" width="9.140625" style="3"/>
    <col min="14081" max="14081" width="3.85546875" style="3" customWidth="1"/>
    <col min="14082" max="14082" width="12.85546875" style="3" customWidth="1"/>
    <col min="14083" max="14083" width="36.85546875" style="3" customWidth="1"/>
    <col min="14084" max="14084" width="8.42578125" style="3" customWidth="1"/>
    <col min="14085" max="14085" width="16.85546875" style="3" customWidth="1"/>
    <col min="14086" max="14086" width="12.42578125" style="3" customWidth="1"/>
    <col min="14087" max="14087" width="14.28515625" style="3" customWidth="1"/>
    <col min="14088" max="14088" width="12.7109375" style="3" customWidth="1"/>
    <col min="14089" max="14089" width="14.140625" style="3" customWidth="1"/>
    <col min="14090" max="14090" width="6.7109375" style="3" customWidth="1"/>
    <col min="14091" max="14336" width="9.140625" style="3"/>
    <col min="14337" max="14337" width="3.85546875" style="3" customWidth="1"/>
    <col min="14338" max="14338" width="12.85546875" style="3" customWidth="1"/>
    <col min="14339" max="14339" width="36.85546875" style="3" customWidth="1"/>
    <col min="14340" max="14340" width="8.42578125" style="3" customWidth="1"/>
    <col min="14341" max="14341" width="16.85546875" style="3" customWidth="1"/>
    <col min="14342" max="14342" width="12.42578125" style="3" customWidth="1"/>
    <col min="14343" max="14343" width="14.28515625" style="3" customWidth="1"/>
    <col min="14344" max="14344" width="12.7109375" style="3" customWidth="1"/>
    <col min="14345" max="14345" width="14.140625" style="3" customWidth="1"/>
    <col min="14346" max="14346" width="6.7109375" style="3" customWidth="1"/>
    <col min="14347" max="14592" width="9.140625" style="3"/>
    <col min="14593" max="14593" width="3.85546875" style="3" customWidth="1"/>
    <col min="14594" max="14594" width="12.85546875" style="3" customWidth="1"/>
    <col min="14595" max="14595" width="36.85546875" style="3" customWidth="1"/>
    <col min="14596" max="14596" width="8.42578125" style="3" customWidth="1"/>
    <col min="14597" max="14597" width="16.85546875" style="3" customWidth="1"/>
    <col min="14598" max="14598" width="12.42578125" style="3" customWidth="1"/>
    <col min="14599" max="14599" width="14.28515625" style="3" customWidth="1"/>
    <col min="14600" max="14600" width="12.7109375" style="3" customWidth="1"/>
    <col min="14601" max="14601" width="14.140625" style="3" customWidth="1"/>
    <col min="14602" max="14602" width="6.7109375" style="3" customWidth="1"/>
    <col min="14603" max="14848" width="9.140625" style="3"/>
    <col min="14849" max="14849" width="3.85546875" style="3" customWidth="1"/>
    <col min="14850" max="14850" width="12.85546875" style="3" customWidth="1"/>
    <col min="14851" max="14851" width="36.85546875" style="3" customWidth="1"/>
    <col min="14852" max="14852" width="8.42578125" style="3" customWidth="1"/>
    <col min="14853" max="14853" width="16.85546875" style="3" customWidth="1"/>
    <col min="14854" max="14854" width="12.42578125" style="3" customWidth="1"/>
    <col min="14855" max="14855" width="14.28515625" style="3" customWidth="1"/>
    <col min="14856" max="14856" width="12.7109375" style="3" customWidth="1"/>
    <col min="14857" max="14857" width="14.140625" style="3" customWidth="1"/>
    <col min="14858" max="14858" width="6.7109375" style="3" customWidth="1"/>
    <col min="14859" max="15104" width="9.140625" style="3"/>
    <col min="15105" max="15105" width="3.85546875" style="3" customWidth="1"/>
    <col min="15106" max="15106" width="12.85546875" style="3" customWidth="1"/>
    <col min="15107" max="15107" width="36.85546875" style="3" customWidth="1"/>
    <col min="15108" max="15108" width="8.42578125" style="3" customWidth="1"/>
    <col min="15109" max="15109" width="16.85546875" style="3" customWidth="1"/>
    <col min="15110" max="15110" width="12.42578125" style="3" customWidth="1"/>
    <col min="15111" max="15111" width="14.28515625" style="3" customWidth="1"/>
    <col min="15112" max="15112" width="12.7109375" style="3" customWidth="1"/>
    <col min="15113" max="15113" width="14.140625" style="3" customWidth="1"/>
    <col min="15114" max="15114" width="6.7109375" style="3" customWidth="1"/>
    <col min="15115" max="15360" width="9.140625" style="3"/>
    <col min="15361" max="15361" width="3.85546875" style="3" customWidth="1"/>
    <col min="15362" max="15362" width="12.85546875" style="3" customWidth="1"/>
    <col min="15363" max="15363" width="36.85546875" style="3" customWidth="1"/>
    <col min="15364" max="15364" width="8.42578125" style="3" customWidth="1"/>
    <col min="15365" max="15365" width="16.85546875" style="3" customWidth="1"/>
    <col min="15366" max="15366" width="12.42578125" style="3" customWidth="1"/>
    <col min="15367" max="15367" width="14.28515625" style="3" customWidth="1"/>
    <col min="15368" max="15368" width="12.7109375" style="3" customWidth="1"/>
    <col min="15369" max="15369" width="14.140625" style="3" customWidth="1"/>
    <col min="15370" max="15370" width="6.7109375" style="3" customWidth="1"/>
    <col min="15371" max="15616" width="9.140625" style="3"/>
    <col min="15617" max="15617" width="3.85546875" style="3" customWidth="1"/>
    <col min="15618" max="15618" width="12.85546875" style="3" customWidth="1"/>
    <col min="15619" max="15619" width="36.85546875" style="3" customWidth="1"/>
    <col min="15620" max="15620" width="8.42578125" style="3" customWidth="1"/>
    <col min="15621" max="15621" width="16.85546875" style="3" customWidth="1"/>
    <col min="15622" max="15622" width="12.42578125" style="3" customWidth="1"/>
    <col min="15623" max="15623" width="14.28515625" style="3" customWidth="1"/>
    <col min="15624" max="15624" width="12.7109375" style="3" customWidth="1"/>
    <col min="15625" max="15625" width="14.140625" style="3" customWidth="1"/>
    <col min="15626" max="15626" width="6.7109375" style="3" customWidth="1"/>
    <col min="15627" max="15872" width="9.140625" style="3"/>
    <col min="15873" max="15873" width="3.85546875" style="3" customWidth="1"/>
    <col min="15874" max="15874" width="12.85546875" style="3" customWidth="1"/>
    <col min="15875" max="15875" width="36.85546875" style="3" customWidth="1"/>
    <col min="15876" max="15876" width="8.42578125" style="3" customWidth="1"/>
    <col min="15877" max="15877" width="16.85546875" style="3" customWidth="1"/>
    <col min="15878" max="15878" width="12.42578125" style="3" customWidth="1"/>
    <col min="15879" max="15879" width="14.28515625" style="3" customWidth="1"/>
    <col min="15880" max="15880" width="12.7109375" style="3" customWidth="1"/>
    <col min="15881" max="15881" width="14.140625" style="3" customWidth="1"/>
    <col min="15882" max="15882" width="6.7109375" style="3" customWidth="1"/>
    <col min="15883" max="16128" width="9.140625" style="3"/>
    <col min="16129" max="16129" width="3.85546875" style="3" customWidth="1"/>
    <col min="16130" max="16130" width="12.85546875" style="3" customWidth="1"/>
    <col min="16131" max="16131" width="36.85546875" style="3" customWidth="1"/>
    <col min="16132" max="16132" width="8.42578125" style="3" customWidth="1"/>
    <col min="16133" max="16133" width="16.85546875" style="3" customWidth="1"/>
    <col min="16134" max="16134" width="12.42578125" style="3" customWidth="1"/>
    <col min="16135" max="16135" width="14.28515625" style="3" customWidth="1"/>
    <col min="16136" max="16136" width="12.7109375" style="3" customWidth="1"/>
    <col min="16137" max="16137" width="14.140625" style="3" customWidth="1"/>
    <col min="16138" max="16138" width="6.7109375" style="3" customWidth="1"/>
    <col min="16139" max="16384" width="9.140625" style="3"/>
  </cols>
  <sheetData>
    <row r="1" spans="1:256" ht="21" customHeight="1">
      <c r="I1" s="104" t="s">
        <v>42</v>
      </c>
    </row>
    <row r="2" spans="1:256" ht="26.25" customHeight="1">
      <c r="A2" s="214" t="s">
        <v>66</v>
      </c>
      <c r="B2" s="214"/>
      <c r="C2" s="214"/>
      <c r="D2" s="214"/>
      <c r="E2" s="214"/>
      <c r="F2" s="214"/>
      <c r="G2" s="214"/>
      <c r="H2" s="214"/>
      <c r="I2" s="214"/>
      <c r="J2" s="134"/>
      <c r="K2" s="134"/>
      <c r="L2" s="134"/>
      <c r="M2" s="134"/>
      <c r="N2" s="134"/>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row>
    <row r="3" spans="1:256" ht="19.5" customHeight="1" thickBot="1">
      <c r="A3" s="37" t="s">
        <v>1070</v>
      </c>
      <c r="B3" s="45"/>
      <c r="C3" s="46"/>
      <c r="D3" s="46"/>
      <c r="E3" s="47"/>
      <c r="F3" s="47"/>
      <c r="G3" s="47"/>
      <c r="H3" s="47"/>
      <c r="I3" s="47"/>
      <c r="J3" s="103"/>
      <c r="K3" s="103"/>
      <c r="L3" s="103"/>
      <c r="M3" s="103"/>
      <c r="N3" s="103"/>
      <c r="O3" s="103"/>
      <c r="P3" s="82"/>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row>
    <row r="4" spans="1:256" ht="19.5" customHeight="1">
      <c r="A4" s="48" t="s">
        <v>32</v>
      </c>
      <c r="B4" s="49"/>
      <c r="C4" s="50"/>
      <c r="D4" s="51"/>
      <c r="E4" s="48"/>
      <c r="F4" s="48"/>
      <c r="G4" s="48"/>
      <c r="H4" s="48"/>
      <c r="I4" s="48"/>
      <c r="J4" s="84"/>
      <c r="K4" s="84"/>
      <c r="L4" s="84"/>
      <c r="M4" s="84"/>
      <c r="N4" s="84"/>
      <c r="O4" s="84"/>
      <c r="P4" s="41"/>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row>
    <row r="5" spans="1:256" ht="19.5" customHeight="1">
      <c r="A5" s="84"/>
      <c r="B5" s="85"/>
      <c r="C5" s="86"/>
      <c r="D5" s="87"/>
      <c r="E5" s="84"/>
      <c r="F5" s="84"/>
      <c r="G5" s="84"/>
      <c r="H5" s="84"/>
      <c r="I5" s="84"/>
      <c r="J5" s="84"/>
      <c r="K5" s="84"/>
      <c r="L5" s="84"/>
      <c r="M5" s="84"/>
      <c r="N5" s="84"/>
      <c r="O5" s="84"/>
      <c r="P5" s="41"/>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5"/>
      <c r="FG5" s="135"/>
      <c r="FH5" s="135"/>
      <c r="FI5" s="135"/>
      <c r="FJ5" s="135"/>
      <c r="FK5" s="135"/>
      <c r="FL5" s="135"/>
      <c r="FM5" s="135"/>
      <c r="FN5" s="135"/>
      <c r="FO5" s="135"/>
      <c r="FP5" s="135"/>
      <c r="FQ5" s="135"/>
      <c r="FR5" s="135"/>
      <c r="FS5" s="135"/>
      <c r="FT5" s="135"/>
      <c r="FU5" s="135"/>
      <c r="FV5" s="135"/>
      <c r="FW5" s="135"/>
      <c r="FX5" s="135"/>
      <c r="FY5" s="135"/>
      <c r="FZ5" s="135"/>
      <c r="GA5" s="135"/>
      <c r="GB5" s="135"/>
      <c r="GC5" s="135"/>
      <c r="GD5" s="135"/>
      <c r="GE5" s="135"/>
      <c r="GF5" s="135"/>
      <c r="GG5" s="135"/>
      <c r="GH5" s="135"/>
      <c r="GI5" s="135"/>
      <c r="GJ5" s="135"/>
      <c r="GK5" s="135"/>
      <c r="GL5" s="135"/>
      <c r="GM5" s="135"/>
      <c r="GN5" s="135"/>
      <c r="GO5" s="135"/>
      <c r="GP5" s="135"/>
      <c r="GQ5" s="135"/>
      <c r="GR5" s="135"/>
      <c r="GS5" s="135"/>
      <c r="GT5" s="135"/>
      <c r="GU5" s="135"/>
      <c r="GV5" s="135"/>
      <c r="GW5" s="135"/>
      <c r="GX5" s="135"/>
      <c r="GY5" s="135"/>
      <c r="GZ5" s="135"/>
      <c r="HA5" s="135"/>
      <c r="HB5" s="135"/>
      <c r="HC5" s="135"/>
      <c r="HD5" s="135"/>
      <c r="HE5" s="135"/>
      <c r="HF5" s="135"/>
      <c r="HG5" s="135"/>
      <c r="HH5" s="135"/>
      <c r="HI5" s="135"/>
      <c r="HJ5" s="135"/>
      <c r="HK5" s="135"/>
      <c r="HL5" s="135"/>
      <c r="HM5" s="135"/>
      <c r="HN5" s="135"/>
      <c r="HO5" s="135"/>
      <c r="HP5" s="135"/>
      <c r="HQ5" s="135"/>
      <c r="HR5" s="135"/>
      <c r="HS5" s="135"/>
      <c r="HT5" s="135"/>
      <c r="HU5" s="135"/>
      <c r="HV5" s="135"/>
      <c r="HW5" s="135"/>
      <c r="HX5" s="135"/>
      <c r="HY5" s="135"/>
      <c r="HZ5" s="135"/>
      <c r="IA5" s="135"/>
      <c r="IB5" s="135"/>
      <c r="IC5" s="135"/>
      <c r="ID5" s="135"/>
      <c r="IE5" s="135"/>
      <c r="IF5" s="135"/>
      <c r="IG5" s="135"/>
      <c r="IH5" s="135"/>
      <c r="II5" s="135"/>
      <c r="IJ5" s="135"/>
      <c r="IK5" s="135"/>
      <c r="IL5" s="135"/>
      <c r="IM5" s="135"/>
      <c r="IN5" s="135"/>
      <c r="IO5" s="135"/>
      <c r="IP5" s="135"/>
      <c r="IQ5" s="135"/>
      <c r="IR5" s="135"/>
      <c r="IS5" s="135"/>
      <c r="IT5" s="135"/>
      <c r="IU5" s="135"/>
      <c r="IV5" s="135"/>
    </row>
    <row r="6" spans="1:256" ht="9.75" customHeight="1">
      <c r="A6" s="84"/>
      <c r="B6" s="85"/>
      <c r="C6" s="86"/>
      <c r="D6" s="87"/>
      <c r="E6" s="84"/>
      <c r="F6" s="84"/>
      <c r="G6" s="84"/>
      <c r="H6" s="84"/>
      <c r="I6" s="84"/>
      <c r="J6" s="84"/>
      <c r="K6" s="84"/>
      <c r="L6" s="84"/>
      <c r="M6" s="84"/>
      <c r="N6" s="84"/>
      <c r="O6" s="84"/>
      <c r="P6" s="41"/>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5"/>
      <c r="FG6" s="135"/>
      <c r="FH6" s="135"/>
      <c r="FI6" s="135"/>
      <c r="FJ6" s="135"/>
      <c r="FK6" s="135"/>
      <c r="FL6" s="135"/>
      <c r="FM6" s="135"/>
      <c r="FN6" s="135"/>
      <c r="FO6" s="135"/>
      <c r="FP6" s="135"/>
      <c r="FQ6" s="135"/>
      <c r="FR6" s="135"/>
      <c r="FS6" s="135"/>
      <c r="FT6" s="135"/>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c r="HC6" s="135"/>
      <c r="HD6" s="135"/>
      <c r="HE6" s="135"/>
      <c r="HF6" s="135"/>
      <c r="HG6" s="135"/>
      <c r="HH6" s="135"/>
      <c r="HI6" s="135"/>
      <c r="HJ6" s="135"/>
      <c r="HK6" s="135"/>
      <c r="HL6" s="135"/>
      <c r="HM6" s="135"/>
      <c r="HN6" s="135"/>
      <c r="HO6" s="135"/>
      <c r="HP6" s="135"/>
      <c r="HQ6" s="135"/>
      <c r="HR6" s="135"/>
      <c r="HS6" s="135"/>
      <c r="HT6" s="135"/>
      <c r="HU6" s="135"/>
      <c r="HV6" s="135"/>
      <c r="HW6" s="135"/>
      <c r="HX6" s="135"/>
      <c r="HY6" s="135"/>
      <c r="HZ6" s="135"/>
      <c r="IA6" s="135"/>
      <c r="IB6" s="135"/>
      <c r="IC6" s="135"/>
      <c r="ID6" s="135"/>
      <c r="IE6" s="135"/>
      <c r="IF6" s="135"/>
      <c r="IG6" s="135"/>
      <c r="IH6" s="135"/>
      <c r="II6" s="135"/>
      <c r="IJ6" s="135"/>
      <c r="IK6" s="135"/>
      <c r="IL6" s="135"/>
      <c r="IM6" s="135"/>
      <c r="IN6" s="135"/>
      <c r="IO6" s="135"/>
      <c r="IP6" s="135"/>
      <c r="IQ6" s="135"/>
      <c r="IR6" s="135"/>
      <c r="IS6" s="135"/>
      <c r="IT6" s="135"/>
      <c r="IU6" s="135"/>
      <c r="IV6" s="135"/>
    </row>
    <row r="7" spans="1:256" ht="31.5" customHeight="1">
      <c r="A7" s="215" t="str">
        <f>KOPTĀME!A11</f>
        <v xml:space="preserve">Objekta nosaukums: Koncertdārza "PŪT, VĒJIŅI" ēkas pārbūve, Peldu ielā 57, Liepājā </v>
      </c>
      <c r="B7" s="215"/>
      <c r="C7" s="215"/>
      <c r="D7" s="215"/>
      <c r="E7" s="215"/>
      <c r="F7" s="215"/>
      <c r="G7" s="215"/>
      <c r="H7" s="215"/>
      <c r="I7" s="21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c r="FN7" s="135"/>
      <c r="FO7" s="135"/>
      <c r="FP7" s="135"/>
      <c r="FQ7" s="135"/>
      <c r="FR7" s="135"/>
      <c r="FS7" s="135"/>
      <c r="FT7" s="135"/>
      <c r="FU7" s="135"/>
      <c r="FV7" s="135"/>
      <c r="FW7" s="135"/>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c r="HC7" s="135"/>
      <c r="HD7" s="135"/>
      <c r="HE7" s="135"/>
      <c r="HF7" s="135"/>
      <c r="HG7" s="135"/>
      <c r="HH7" s="135"/>
      <c r="HI7" s="135"/>
      <c r="HJ7" s="135"/>
      <c r="HK7" s="135"/>
      <c r="HL7" s="135"/>
      <c r="HM7" s="135"/>
      <c r="HN7" s="135"/>
      <c r="HO7" s="135"/>
      <c r="HP7" s="135"/>
      <c r="HQ7" s="135"/>
      <c r="HR7" s="135"/>
      <c r="HS7" s="135"/>
      <c r="HT7" s="135"/>
      <c r="HU7" s="135"/>
      <c r="HV7" s="135"/>
      <c r="HW7" s="135"/>
      <c r="HX7" s="135"/>
      <c r="HY7" s="135"/>
      <c r="HZ7" s="135"/>
      <c r="IA7" s="135"/>
      <c r="IB7" s="135"/>
      <c r="IC7" s="135"/>
      <c r="ID7" s="135"/>
      <c r="IE7" s="135"/>
      <c r="IF7" s="135"/>
      <c r="IG7" s="135"/>
      <c r="IH7" s="135"/>
      <c r="II7" s="135"/>
      <c r="IJ7" s="135"/>
      <c r="IK7" s="135"/>
      <c r="IL7" s="135"/>
      <c r="IM7" s="135"/>
      <c r="IN7" s="135"/>
      <c r="IO7" s="135"/>
      <c r="IP7" s="135"/>
      <c r="IQ7" s="135"/>
      <c r="IR7" s="135"/>
      <c r="IS7" s="135"/>
      <c r="IT7" s="135"/>
      <c r="IU7" s="135"/>
      <c r="IV7" s="135"/>
    </row>
    <row r="8" spans="1:256" ht="24.75" customHeight="1">
      <c r="A8" s="216" t="str">
        <f>KOPTĀME!A12</f>
        <v xml:space="preserve">Būves nosaukums: Koncertdārza "PŪT, VĒJIŅI" ēkas pārbūve, Peldu ielā 57, Liepājā </v>
      </c>
      <c r="B8" s="216"/>
      <c r="C8" s="216"/>
      <c r="D8" s="216"/>
      <c r="E8" s="216"/>
      <c r="F8" s="216"/>
      <c r="G8" s="216"/>
      <c r="H8" s="216"/>
      <c r="I8" s="216"/>
      <c r="J8" s="136"/>
      <c r="K8" s="137"/>
      <c r="L8" s="137"/>
      <c r="M8" s="137"/>
      <c r="N8" s="137"/>
      <c r="O8" s="137"/>
    </row>
    <row r="9" spans="1:256" ht="19.5" customHeight="1">
      <c r="A9" s="114" t="str">
        <f>KOPTĀME!A13</f>
        <v xml:space="preserve">Objekta adrese: Peldu ielā 57, Liepājā </v>
      </c>
      <c r="B9" s="114"/>
      <c r="C9" s="42"/>
      <c r="D9" s="116"/>
      <c r="E9" s="116"/>
      <c r="F9" s="116"/>
      <c r="G9" s="116"/>
      <c r="H9" s="116"/>
      <c r="I9" s="116"/>
      <c r="J9" s="138"/>
      <c r="K9" s="138"/>
      <c r="L9" s="138"/>
      <c r="M9" s="138"/>
      <c r="N9" s="138"/>
      <c r="O9" s="138"/>
    </row>
    <row r="10" spans="1:256" ht="23.25" customHeight="1">
      <c r="A10" s="114" t="str">
        <f>KOPTĀME!A14</f>
        <v>Pasūtījuma Nr. LPP2019/78</v>
      </c>
      <c r="B10" s="114"/>
      <c r="C10" s="117"/>
      <c r="D10" s="118"/>
      <c r="E10" s="118"/>
      <c r="F10" s="118"/>
      <c r="G10" s="118"/>
      <c r="H10" s="118"/>
      <c r="I10" s="118"/>
      <c r="J10" s="139"/>
      <c r="K10" s="117"/>
      <c r="L10" s="117"/>
      <c r="M10" s="117"/>
      <c r="N10" s="117"/>
      <c r="O10" s="117"/>
    </row>
    <row r="11" spans="1:256" ht="13.5">
      <c r="A11" s="119"/>
      <c r="B11" s="119"/>
      <c r="C11" s="120"/>
      <c r="D11" s="120"/>
      <c r="E11" s="120"/>
      <c r="F11" s="120"/>
      <c r="G11" s="19" t="s">
        <v>41</v>
      </c>
      <c r="H11" s="121">
        <f>E23</f>
        <v>0</v>
      </c>
      <c r="I11" s="122"/>
      <c r="J11" s="140"/>
      <c r="K11" s="140"/>
      <c r="L11" s="141"/>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row>
    <row r="12" spans="1:256" ht="13.5">
      <c r="A12" s="119"/>
      <c r="B12" s="119"/>
      <c r="C12" s="120"/>
      <c r="D12" s="120"/>
      <c r="E12" s="120"/>
      <c r="F12" s="120"/>
      <c r="G12" s="19" t="s">
        <v>19</v>
      </c>
      <c r="H12" s="121">
        <f>I19</f>
        <v>0</v>
      </c>
      <c r="I12" s="122"/>
      <c r="J12" s="140"/>
      <c r="K12" s="140"/>
      <c r="L12" s="141"/>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row>
    <row r="13" spans="1:256" ht="13.5">
      <c r="A13" s="119"/>
      <c r="B13" s="119"/>
      <c r="C13" s="120"/>
      <c r="D13" s="120"/>
      <c r="E13" s="120"/>
      <c r="F13" s="120"/>
      <c r="G13" s="19"/>
      <c r="H13" s="121"/>
      <c r="I13" s="122"/>
      <c r="J13" s="140"/>
      <c r="K13" s="140"/>
      <c r="L13" s="141"/>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row>
    <row r="14" spans="1:256" ht="13.5" customHeight="1">
      <c r="A14" s="217" t="s">
        <v>10</v>
      </c>
      <c r="B14" s="217" t="s">
        <v>20</v>
      </c>
      <c r="C14" s="219" t="s">
        <v>33</v>
      </c>
      <c r="D14" s="220"/>
      <c r="E14" s="223" t="s">
        <v>34</v>
      </c>
      <c r="F14" s="225" t="s">
        <v>21</v>
      </c>
      <c r="G14" s="226"/>
      <c r="H14" s="227"/>
      <c r="I14" s="228" t="s">
        <v>22</v>
      </c>
      <c r="J14" s="62"/>
      <c r="K14" s="62"/>
      <c r="L14" s="62"/>
      <c r="M14" s="62"/>
      <c r="N14" s="62"/>
      <c r="O14" s="63"/>
      <c r="P14" s="142"/>
      <c r="Q14" s="142"/>
      <c r="R14" s="142"/>
      <c r="S14" s="142"/>
      <c r="T14" s="142"/>
      <c r="U14" s="142"/>
      <c r="V14" s="142"/>
      <c r="W14" s="142"/>
      <c r="X14" s="142"/>
      <c r="Y14" s="142"/>
      <c r="Z14" s="142"/>
      <c r="AA14" s="142"/>
      <c r="AB14" s="142"/>
      <c r="AC14" s="142"/>
      <c r="AD14" s="142"/>
      <c r="AE14" s="142"/>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1:256" ht="20.25" customHeight="1">
      <c r="A15" s="218"/>
      <c r="B15" s="218"/>
      <c r="C15" s="221"/>
      <c r="D15" s="222"/>
      <c r="E15" s="224"/>
      <c r="F15" s="123" t="s">
        <v>37</v>
      </c>
      <c r="G15" s="123" t="s">
        <v>35</v>
      </c>
      <c r="H15" s="123" t="s">
        <v>36</v>
      </c>
      <c r="I15" s="229"/>
      <c r="J15" s="62"/>
      <c r="K15" s="62"/>
      <c r="L15" s="62"/>
      <c r="M15" s="62"/>
      <c r="N15" s="62"/>
      <c r="O15" s="63"/>
      <c r="P15" s="142"/>
      <c r="Q15" s="142"/>
      <c r="R15" s="142"/>
      <c r="S15" s="142"/>
      <c r="T15" s="142"/>
      <c r="U15" s="142"/>
      <c r="V15" s="142"/>
      <c r="W15" s="142"/>
      <c r="X15" s="142"/>
      <c r="Y15" s="142"/>
      <c r="Z15" s="142"/>
      <c r="AA15" s="142"/>
      <c r="AB15" s="142"/>
      <c r="AC15" s="142"/>
      <c r="AD15" s="142"/>
      <c r="AE15" s="142"/>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1:256" ht="32.25" customHeight="1">
      <c r="A16" s="124">
        <v>1</v>
      </c>
      <c r="B16" s="125">
        <f>'16_CD'!D2</f>
        <v>16</v>
      </c>
      <c r="C16" s="212" t="str">
        <f>'16_CD'!A3</f>
        <v>CEĻU DARBI</v>
      </c>
      <c r="D16" s="213"/>
      <c r="E16" s="126">
        <f>'16_CD'!P53</f>
        <v>0</v>
      </c>
      <c r="F16" s="126">
        <f>'16_CD'!M53</f>
        <v>0</v>
      </c>
      <c r="G16" s="126">
        <f>'16_CD'!N53</f>
        <v>0</v>
      </c>
      <c r="H16" s="126">
        <f>'16_CD'!O53</f>
        <v>0</v>
      </c>
      <c r="I16" s="126">
        <f>'16_CD'!L53</f>
        <v>0</v>
      </c>
      <c r="J16" s="62"/>
      <c r="K16" s="62"/>
      <c r="L16" s="63"/>
      <c r="M16" s="62"/>
      <c r="N16" s="62"/>
      <c r="O16" s="62"/>
      <c r="P16" s="143"/>
      <c r="Q16" s="143"/>
      <c r="R16" s="143"/>
      <c r="S16" s="143"/>
      <c r="T16" s="143"/>
      <c r="U16" s="143"/>
      <c r="V16" s="143"/>
      <c r="W16" s="143"/>
      <c r="X16" s="143"/>
      <c r="Y16" s="143"/>
      <c r="Z16" s="143"/>
      <c r="AA16" s="143"/>
      <c r="AB16" s="143"/>
      <c r="AC16" s="143"/>
      <c r="AD16" s="143"/>
      <c r="AE16" s="143"/>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row>
    <row r="17" spans="1:256" ht="32.25" customHeight="1">
      <c r="A17" s="124">
        <v>2</v>
      </c>
      <c r="B17" s="125">
        <f>'17_TS'!D2</f>
        <v>17</v>
      </c>
      <c r="C17" s="212" t="str">
        <f>'17_TS'!A3</f>
        <v>TERITORIJAS LABIEKĀRTOJUMS</v>
      </c>
      <c r="D17" s="213"/>
      <c r="E17" s="126">
        <f>'17_TS'!P25</f>
        <v>0</v>
      </c>
      <c r="F17" s="126">
        <f>'17_TS'!M25</f>
        <v>0</v>
      </c>
      <c r="G17" s="126">
        <f>'17_TS'!N25</f>
        <v>0</v>
      </c>
      <c r="H17" s="126">
        <f>'17_TS'!O25</f>
        <v>0</v>
      </c>
      <c r="I17" s="126">
        <f>'17_TS'!L25</f>
        <v>0</v>
      </c>
      <c r="J17" s="62"/>
      <c r="K17" s="62"/>
      <c r="L17" s="63"/>
      <c r="M17" s="62"/>
      <c r="N17" s="62"/>
      <c r="O17" s="62"/>
      <c r="P17" s="143"/>
      <c r="Q17" s="143"/>
      <c r="R17" s="143"/>
      <c r="S17" s="143"/>
      <c r="T17" s="143"/>
      <c r="U17" s="143"/>
      <c r="V17" s="143"/>
      <c r="W17" s="143"/>
      <c r="X17" s="143"/>
      <c r="Y17" s="143"/>
      <c r="Z17" s="143"/>
      <c r="AA17" s="143"/>
      <c r="AB17" s="143"/>
      <c r="AC17" s="143"/>
      <c r="AD17" s="143"/>
      <c r="AE17" s="143"/>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row>
    <row r="18" spans="1:256" ht="32.25" customHeight="1" thickBot="1">
      <c r="A18" s="124">
        <v>3</v>
      </c>
      <c r="B18" s="125">
        <f>'18_Apzaļumošana'!D2</f>
        <v>18</v>
      </c>
      <c r="C18" s="212" t="str">
        <f>'18_Apzaļumošana'!A3</f>
        <v>APZAĻUMOŠANA</v>
      </c>
      <c r="D18" s="213"/>
      <c r="E18" s="126">
        <f>'18_Apzaļumošana'!P78</f>
        <v>0</v>
      </c>
      <c r="F18" s="126">
        <f>'18_Apzaļumošana'!M78</f>
        <v>0</v>
      </c>
      <c r="G18" s="126">
        <f>'18_Apzaļumošana'!N78</f>
        <v>0</v>
      </c>
      <c r="H18" s="126">
        <f>'18_Apzaļumošana'!O78</f>
        <v>0</v>
      </c>
      <c r="I18" s="126">
        <f>'18_Apzaļumošana'!L78</f>
        <v>0</v>
      </c>
      <c r="J18" s="62"/>
      <c r="K18" s="62"/>
      <c r="L18" s="63"/>
      <c r="M18" s="62"/>
      <c r="N18" s="62"/>
      <c r="O18" s="62"/>
      <c r="P18" s="143"/>
      <c r="Q18" s="143"/>
      <c r="R18" s="143"/>
      <c r="S18" s="143"/>
      <c r="T18" s="143"/>
      <c r="U18" s="143"/>
      <c r="V18" s="143"/>
      <c r="W18" s="143"/>
      <c r="X18" s="143"/>
      <c r="Y18" s="143"/>
      <c r="Z18" s="143"/>
      <c r="AA18" s="143"/>
      <c r="AB18" s="143"/>
      <c r="AC18" s="143"/>
      <c r="AD18" s="143"/>
      <c r="AE18" s="143"/>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row>
    <row r="19" spans="1:256" ht="15.75" thickBot="1">
      <c r="A19" s="230" t="s">
        <v>11</v>
      </c>
      <c r="B19" s="231"/>
      <c r="C19" s="231"/>
      <c r="D19" s="232"/>
      <c r="E19" s="127">
        <f>SUM(E16:E18)</f>
        <v>0</v>
      </c>
      <c r="F19" s="127">
        <f t="shared" ref="F19:I19" si="0">SUM(F16:F18)</f>
        <v>0</v>
      </c>
      <c r="G19" s="127">
        <f t="shared" si="0"/>
        <v>0</v>
      </c>
      <c r="H19" s="127">
        <f t="shared" si="0"/>
        <v>0</v>
      </c>
      <c r="I19" s="127">
        <f t="shared" si="0"/>
        <v>0</v>
      </c>
      <c r="J19" s="1"/>
      <c r="K19" s="2"/>
      <c r="M19" s="2"/>
      <c r="N19" s="2"/>
      <c r="O19" s="2"/>
      <c r="P19" s="2"/>
      <c r="Q19" s="2"/>
      <c r="R19" s="2"/>
      <c r="S19" s="2"/>
      <c r="T19" s="2"/>
      <c r="U19" s="2"/>
      <c r="V19" s="2"/>
      <c r="W19" s="2"/>
      <c r="X19" s="2"/>
      <c r="Y19" s="2"/>
      <c r="Z19" s="2"/>
      <c r="AA19" s="2"/>
      <c r="AB19" s="2"/>
      <c r="AC19" s="2"/>
      <c r="AD19" s="2"/>
      <c r="AE19" s="2"/>
    </row>
    <row r="20" spans="1:256" ht="13.5">
      <c r="A20" s="233" t="s">
        <v>23</v>
      </c>
      <c r="B20" s="234"/>
      <c r="C20" s="235"/>
      <c r="D20" s="78"/>
      <c r="E20" s="128">
        <f>ROUND(E19*D20,2)</f>
        <v>0</v>
      </c>
      <c r="F20" s="129"/>
      <c r="G20" s="129"/>
      <c r="H20" s="129"/>
      <c r="I20" s="129"/>
      <c r="J20" s="2"/>
      <c r="K20" s="2"/>
      <c r="L20" s="2"/>
      <c r="M20" s="2"/>
      <c r="N20" s="2"/>
      <c r="O20" s="2"/>
      <c r="P20" s="2"/>
      <c r="Q20" s="2"/>
      <c r="R20" s="2"/>
      <c r="S20" s="2"/>
      <c r="T20" s="2"/>
      <c r="U20" s="2"/>
      <c r="V20" s="2"/>
      <c r="W20" s="2"/>
      <c r="X20" s="2"/>
      <c r="Y20" s="2"/>
      <c r="Z20" s="2"/>
      <c r="AA20" s="2"/>
      <c r="AB20" s="2"/>
      <c r="AC20" s="2"/>
      <c r="AD20" s="2"/>
      <c r="AE20" s="2"/>
    </row>
    <row r="21" spans="1:256">
      <c r="A21" s="236" t="s">
        <v>24</v>
      </c>
      <c r="B21" s="237"/>
      <c r="C21" s="238"/>
      <c r="D21" s="155"/>
      <c r="E21" s="154">
        <f>ROUND(D21*E20,2)</f>
        <v>0</v>
      </c>
      <c r="F21" s="129"/>
      <c r="G21" s="129"/>
      <c r="H21" s="129"/>
      <c r="I21" s="129"/>
      <c r="J21" s="2"/>
      <c r="K21" s="2"/>
      <c r="L21" s="2"/>
      <c r="M21" s="2"/>
      <c r="N21" s="2"/>
      <c r="O21" s="2"/>
      <c r="P21" s="2"/>
      <c r="Q21" s="2"/>
      <c r="R21" s="2"/>
      <c r="S21" s="2"/>
      <c r="T21" s="2"/>
      <c r="U21" s="2"/>
      <c r="V21" s="2"/>
      <c r="W21" s="2"/>
      <c r="X21" s="2"/>
      <c r="Y21" s="2"/>
      <c r="Z21" s="2"/>
      <c r="AA21" s="2"/>
      <c r="AB21" s="2"/>
      <c r="AC21" s="2"/>
      <c r="AD21" s="2"/>
      <c r="AE21" s="2"/>
    </row>
    <row r="22" spans="1:256" ht="14.25" customHeight="1" thickBot="1">
      <c r="A22" s="240" t="s">
        <v>25</v>
      </c>
      <c r="B22" s="241"/>
      <c r="C22" s="242"/>
      <c r="D22" s="79"/>
      <c r="E22" s="130">
        <f>ROUND(E19*D22,2)</f>
        <v>0</v>
      </c>
      <c r="F22" s="129"/>
      <c r="G22" s="129"/>
      <c r="H22" s="129"/>
      <c r="I22" s="129"/>
      <c r="J22" s="2"/>
      <c r="K22" s="2"/>
      <c r="L22" s="2"/>
      <c r="M22" s="2"/>
      <c r="N22" s="2"/>
      <c r="O22" s="2"/>
      <c r="P22" s="2"/>
      <c r="Q22" s="2"/>
      <c r="R22" s="2"/>
      <c r="S22" s="2"/>
      <c r="T22" s="2"/>
      <c r="U22" s="2"/>
      <c r="V22" s="2"/>
      <c r="W22" s="2"/>
      <c r="X22" s="2"/>
      <c r="Y22" s="2"/>
      <c r="Z22" s="2"/>
      <c r="AA22" s="2"/>
      <c r="AB22" s="2"/>
      <c r="AC22" s="2"/>
      <c r="AD22" s="2"/>
      <c r="AE22" s="2"/>
    </row>
    <row r="23" spans="1:256" ht="21" customHeight="1" thickBot="1">
      <c r="A23" s="243" t="s">
        <v>26</v>
      </c>
      <c r="B23" s="244"/>
      <c r="C23" s="244"/>
      <c r="D23" s="245"/>
      <c r="E23" s="131">
        <f>E19+E20+E22</f>
        <v>0</v>
      </c>
      <c r="F23" s="129"/>
      <c r="G23" s="129"/>
      <c r="H23" s="129"/>
      <c r="I23" s="129"/>
      <c r="J23" s="2"/>
      <c r="K23" s="2"/>
      <c r="L23" s="2"/>
      <c r="M23" s="2"/>
      <c r="N23" s="2"/>
      <c r="O23" s="2"/>
      <c r="P23" s="2"/>
      <c r="Q23" s="2"/>
      <c r="R23" s="2"/>
      <c r="S23" s="2"/>
      <c r="T23" s="2"/>
      <c r="U23" s="2"/>
      <c r="V23" s="2"/>
      <c r="W23" s="2"/>
      <c r="X23" s="2"/>
      <c r="Y23" s="2"/>
      <c r="Z23" s="2"/>
      <c r="AA23" s="2"/>
      <c r="AB23" s="2"/>
      <c r="AC23" s="2"/>
      <c r="AD23" s="2"/>
      <c r="AE23" s="2"/>
    </row>
    <row r="24" spans="1:256" ht="17.25" customHeight="1">
      <c r="A24" s="132"/>
      <c r="B24" s="132"/>
      <c r="C24" s="132"/>
      <c r="D24" s="132"/>
      <c r="E24" s="133"/>
      <c r="F24" s="129"/>
      <c r="G24" s="129"/>
      <c r="H24" s="129"/>
      <c r="I24" s="129"/>
      <c r="J24" s="2"/>
      <c r="K24" s="2"/>
      <c r="L24" s="2"/>
      <c r="M24" s="2"/>
      <c r="N24" s="2"/>
      <c r="O24" s="2"/>
      <c r="P24" s="2"/>
      <c r="Q24" s="2"/>
      <c r="R24" s="2"/>
      <c r="S24" s="2"/>
      <c r="T24" s="2"/>
      <c r="U24" s="2"/>
      <c r="V24" s="2"/>
      <c r="W24" s="2"/>
      <c r="X24" s="2"/>
      <c r="Y24" s="2"/>
      <c r="Z24" s="2"/>
      <c r="AA24" s="2"/>
      <c r="AB24" s="2"/>
      <c r="AC24" s="2"/>
      <c r="AD24" s="2"/>
      <c r="AE24" s="2"/>
    </row>
    <row r="25" spans="1:256" ht="13.5">
      <c r="A25" s="2"/>
      <c r="B25" s="71" t="s">
        <v>6</v>
      </c>
      <c r="C25" s="248">
        <f>KOPTĀME!B25</f>
        <v>0</v>
      </c>
      <c r="D25" s="248"/>
      <c r="E25" s="248"/>
      <c r="F25" s="248"/>
      <c r="G25" s="248"/>
      <c r="H25" s="248"/>
      <c r="I25" s="248"/>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c r="A26" s="2"/>
      <c r="B26" s="72"/>
      <c r="C26" s="204" t="s">
        <v>7</v>
      </c>
      <c r="D26" s="204"/>
      <c r="E26" s="204"/>
      <c r="F26" s="204"/>
      <c r="G26" s="204"/>
      <c r="H26" s="204"/>
      <c r="I26" s="204"/>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6.75" customHeight="1">
      <c r="A27" s="2"/>
      <c r="B27" s="72"/>
      <c r="C27" s="239"/>
      <c r="D27" s="239"/>
      <c r="E27" s="239"/>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13.5">
      <c r="A28" s="2"/>
      <c r="B28" s="99" t="str">
        <f>KOPTĀME!A30</f>
        <v>Tāme sastādīta:</v>
      </c>
      <c r="C28" s="102">
        <f>KOPTĀME!B30</f>
        <v>0</v>
      </c>
      <c r="D28" s="101"/>
      <c r="E28" s="80"/>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c r="A29" s="2"/>
      <c r="B29" s="76"/>
      <c r="C29" s="77"/>
      <c r="D29" s="76"/>
      <c r="E29" s="65"/>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13.5">
      <c r="A30" s="2"/>
      <c r="B30" s="71" t="s">
        <v>12</v>
      </c>
      <c r="C30" s="247"/>
      <c r="D30" s="247"/>
      <c r="E30" s="247"/>
      <c r="F30" s="247"/>
      <c r="G30" s="247"/>
      <c r="H30" s="247"/>
      <c r="I30" s="247"/>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c r="A31" s="2"/>
      <c r="B31" s="72"/>
      <c r="C31" s="246" t="s">
        <v>7</v>
      </c>
      <c r="D31" s="246"/>
      <c r="E31" s="246"/>
      <c r="F31" s="246"/>
      <c r="G31" s="246"/>
      <c r="H31" s="246"/>
      <c r="I31" s="246"/>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2.25" customHeight="1">
      <c r="A32" s="2"/>
      <c r="B32" s="72"/>
      <c r="C32" s="205"/>
      <c r="D32" s="205"/>
      <c r="E32" s="205"/>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5">
      <c r="A33" s="2"/>
      <c r="B33" s="75" t="s">
        <v>8</v>
      </c>
      <c r="C33" s="101">
        <f>KOPTĀME!B28</f>
        <v>0</v>
      </c>
      <c r="D33" s="101"/>
      <c r="E33" s="7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row>
    <row r="73" spans="1:256">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row>
    <row r="74" spans="1:256">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row>
    <row r="76" spans="1:256">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row>
    <row r="77" spans="1:256">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row>
    <row r="78" spans="1:256">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row>
    <row r="79" spans="1:256">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row>
    <row r="80" spans="1:256">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row>
    <row r="81" spans="1:256">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row>
    <row r="82" spans="1:256">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row>
    <row r="187" spans="1:25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row>
    <row r="188" spans="1:25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row>
    <row r="189" spans="1:25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row>
    <row r="190" spans="1:25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row>
    <row r="191" spans="1:25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row>
    <row r="192" spans="1:25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row>
    <row r="193" spans="1:25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row>
    <row r="194" spans="1:25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row>
    <row r="195" spans="1:25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row>
    <row r="196" spans="1:25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row>
    <row r="197" spans="1:25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row>
    <row r="198" spans="1:25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row>
    <row r="206" spans="1:25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row>
    <row r="207" spans="1:25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row>
    <row r="208" spans="1:25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row>
    <row r="209" spans="1:25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row>
    <row r="210" spans="1:25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row>
    <row r="211" spans="1:25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row>
    <row r="212" spans="1:25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row>
    <row r="213" spans="1:25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row>
    <row r="214" spans="1:25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row>
    <row r="215" spans="1:25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row>
    <row r="216" spans="1:25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row>
    <row r="217" spans="1:25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row>
    <row r="218" spans="1:25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row>
    <row r="219" spans="1:25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row>
    <row r="220" spans="1:25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row>
    <row r="221" spans="1:25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row>
    <row r="222" spans="1:25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row>
    <row r="223" spans="1:25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row>
    <row r="224" spans="1:25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row>
    <row r="225" spans="1:25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row>
    <row r="226" spans="1:25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row>
  </sheetData>
  <mergeCells count="23">
    <mergeCell ref="C16:D16"/>
    <mergeCell ref="A19:D19"/>
    <mergeCell ref="A2:I2"/>
    <mergeCell ref="A7:I7"/>
    <mergeCell ref="A8:I8"/>
    <mergeCell ref="A14:A15"/>
    <mergeCell ref="B14:B15"/>
    <mergeCell ref="C14:D15"/>
    <mergeCell ref="E14:E15"/>
    <mergeCell ref="F14:H14"/>
    <mergeCell ref="I14:I15"/>
    <mergeCell ref="C17:D17"/>
    <mergeCell ref="C18:D18"/>
    <mergeCell ref="C27:E27"/>
    <mergeCell ref="C30:I30"/>
    <mergeCell ref="C31:I31"/>
    <mergeCell ref="C32:E32"/>
    <mergeCell ref="A20:C20"/>
    <mergeCell ref="A21:C21"/>
    <mergeCell ref="A22:C22"/>
    <mergeCell ref="A23:D23"/>
    <mergeCell ref="C25:I25"/>
    <mergeCell ref="C26:I26"/>
  </mergeCells>
  <pageMargins left="0.70866141732283472" right="0.70866141732283472" top="0.74803149606299213" bottom="0.74803149606299213" header="0.31496062992125984" footer="0.31496062992125984"/>
  <pageSetup paperSize="9" scale="86" orientation="landscape" r:id="rId1"/>
  <headerFooter>
    <oddFooter>&amp;C&amp;"time,Italic"&amp;10&amp;P / &amp;N</oddFooter>
  </headerFooter>
  <rowBreaks count="1" manualBreakCount="1">
    <brk id="18"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B66"/>
  <sheetViews>
    <sheetView view="pageBreakPreview" topLeftCell="F8" zoomScaleNormal="100" zoomScaleSheetLayoutView="100" workbookViewId="0">
      <selection activeCell="F49" sqref="F49"/>
    </sheetView>
  </sheetViews>
  <sheetFormatPr defaultRowHeight="12.75"/>
  <cols>
    <col min="1" max="1" width="6.28515625" style="4" customWidth="1"/>
    <col min="2" max="2" width="3.57031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16</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1072</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1112</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P53</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6">
        <v>1</v>
      </c>
      <c r="B16" s="166"/>
      <c r="C16" s="173" t="s">
        <v>1073</v>
      </c>
      <c r="D16" s="162"/>
      <c r="E16" s="176"/>
      <c r="F16" s="163"/>
      <c r="G16" s="163"/>
      <c r="H16" s="163"/>
      <c r="I16" s="163"/>
      <c r="J16" s="163"/>
      <c r="K16" s="163"/>
      <c r="L16" s="163"/>
      <c r="M16" s="163"/>
      <c r="N16" s="163"/>
      <c r="O16" s="163"/>
      <c r="P16" s="163"/>
      <c r="T16" s="145">
        <f t="shared" ref="T16:T37" si="0">A16</f>
        <v>1</v>
      </c>
      <c r="U16" s="145"/>
      <c r="V16" s="157" t="str">
        <f t="shared" ref="V16:V37" si="1">C16</f>
        <v>SAGATAVOŠANAS DARBI</v>
      </c>
      <c r="W16" s="145"/>
      <c r="X16" s="165"/>
    </row>
    <row r="17" spans="1:24">
      <c r="A17" s="166"/>
      <c r="B17" s="166"/>
      <c r="C17" s="174" t="s">
        <v>1074</v>
      </c>
      <c r="D17" s="162"/>
      <c r="E17" s="176"/>
      <c r="F17" s="163"/>
      <c r="G17" s="163"/>
      <c r="H17" s="163"/>
      <c r="I17" s="163"/>
      <c r="J17" s="163"/>
      <c r="K17" s="163"/>
      <c r="L17" s="163"/>
      <c r="M17" s="163"/>
      <c r="N17" s="163"/>
      <c r="O17" s="163"/>
      <c r="P17" s="163"/>
      <c r="T17" s="145"/>
      <c r="U17" s="145"/>
      <c r="V17" s="157" t="str">
        <f t="shared" si="1"/>
        <v>Uzmērīšana un nospraušana</v>
      </c>
      <c r="W17" s="145"/>
      <c r="X17" s="165"/>
    </row>
    <row r="18" spans="1:24">
      <c r="A18" s="164" t="s">
        <v>277</v>
      </c>
      <c r="B18" s="164"/>
      <c r="C18" s="152" t="s">
        <v>1075</v>
      </c>
      <c r="D18" s="111" t="s">
        <v>56</v>
      </c>
      <c r="E18" s="158">
        <v>5</v>
      </c>
      <c r="F18" s="23"/>
      <c r="G18" s="23"/>
      <c r="H18" s="23">
        <f t="shared" ref="H18:H37" si="2">ROUND(F18*G18,2)</f>
        <v>0</v>
      </c>
      <c r="I18" s="23"/>
      <c r="J18" s="23"/>
      <c r="K18" s="24">
        <f t="shared" ref="K18:K37" si="3">H18+I18+J18</f>
        <v>0</v>
      </c>
      <c r="L18" s="24">
        <f t="shared" ref="L18:L37" si="4">ROUND(E18*F18,2)</f>
        <v>0</v>
      </c>
      <c r="M18" s="24">
        <f t="shared" ref="M18:M37" si="5">ROUND(E18*H18,2)</f>
        <v>0</v>
      </c>
      <c r="N18" s="24">
        <f t="shared" ref="N18:N37" si="6">ROUND(E18*I18,2)</f>
        <v>0</v>
      </c>
      <c r="O18" s="24">
        <f t="shared" ref="O18:O37" si="7">ROUND(E18*J18,2)</f>
        <v>0</v>
      </c>
      <c r="P18" s="24">
        <f t="shared" ref="P18:P37" si="8">M18+N18+O18</f>
        <v>0</v>
      </c>
      <c r="T18" s="145" t="str">
        <f t="shared" si="0"/>
        <v xml:space="preserve"> 1.1</v>
      </c>
      <c r="U18" s="145"/>
      <c r="V18" s="157" t="str">
        <f t="shared" si="1"/>
        <v>Betona apmales</v>
      </c>
      <c r="W18" s="145" t="str">
        <f t="shared" ref="W18:X25" si="9">D18</f>
        <v>m</v>
      </c>
      <c r="X18" s="165">
        <f t="shared" si="9"/>
        <v>5</v>
      </c>
    </row>
    <row r="19" spans="1:24">
      <c r="A19" s="164" t="s">
        <v>278</v>
      </c>
      <c r="B19" s="164"/>
      <c r="C19" s="152" t="s">
        <v>1076</v>
      </c>
      <c r="D19" s="111" t="s">
        <v>56</v>
      </c>
      <c r="E19" s="158">
        <v>793</v>
      </c>
      <c r="F19" s="23"/>
      <c r="G19" s="23"/>
      <c r="H19" s="23">
        <f t="shared" si="2"/>
        <v>0</v>
      </c>
      <c r="I19" s="23"/>
      <c r="J19" s="23"/>
      <c r="K19" s="24">
        <f t="shared" si="3"/>
        <v>0</v>
      </c>
      <c r="L19" s="24">
        <f t="shared" si="4"/>
        <v>0</v>
      </c>
      <c r="M19" s="24">
        <f t="shared" si="5"/>
        <v>0</v>
      </c>
      <c r="N19" s="24">
        <f t="shared" si="6"/>
        <v>0</v>
      </c>
      <c r="O19" s="24">
        <f t="shared" si="7"/>
        <v>0</v>
      </c>
      <c r="P19" s="24">
        <f t="shared" si="8"/>
        <v>0</v>
      </c>
      <c r="T19" s="145" t="str">
        <f t="shared" si="0"/>
        <v xml:space="preserve"> 1.2</v>
      </c>
      <c r="U19" s="145"/>
      <c r="V19" s="157" t="str">
        <f t="shared" si="1"/>
        <v>Segumu šķautnes</v>
      </c>
      <c r="W19" s="145" t="str">
        <f t="shared" si="9"/>
        <v>m</v>
      </c>
      <c r="X19" s="165">
        <f t="shared" si="9"/>
        <v>793</v>
      </c>
    </row>
    <row r="20" spans="1:24" ht="25.5">
      <c r="A20" s="164" t="s">
        <v>279</v>
      </c>
      <c r="B20" s="164"/>
      <c r="C20" s="153" t="s">
        <v>1077</v>
      </c>
      <c r="D20" s="111" t="s">
        <v>56</v>
      </c>
      <c r="E20" s="158">
        <v>25</v>
      </c>
      <c r="F20" s="23"/>
      <c r="G20" s="23"/>
      <c r="H20" s="23">
        <f t="shared" si="2"/>
        <v>0</v>
      </c>
      <c r="I20" s="23"/>
      <c r="J20" s="23"/>
      <c r="K20" s="24">
        <f t="shared" si="3"/>
        <v>0</v>
      </c>
      <c r="L20" s="24">
        <f t="shared" si="4"/>
        <v>0</v>
      </c>
      <c r="M20" s="24">
        <f t="shared" si="5"/>
        <v>0</v>
      </c>
      <c r="N20" s="24">
        <f t="shared" si="6"/>
        <v>0</v>
      </c>
      <c r="O20" s="24">
        <f t="shared" si="7"/>
        <v>0</v>
      </c>
      <c r="P20" s="24">
        <f t="shared" si="8"/>
        <v>0</v>
      </c>
      <c r="T20" s="145" t="str">
        <f t="shared" si="0"/>
        <v xml:space="preserve"> 1.3</v>
      </c>
      <c r="U20" s="145"/>
      <c r="V20" s="157" t="str">
        <f t="shared" si="1"/>
        <v>Esošo Lattelecom kabeļu ievietošana dalītās aizsargcaurulēs d110mm, 750N</v>
      </c>
      <c r="W20" s="145" t="str">
        <f t="shared" si="9"/>
        <v>m</v>
      </c>
      <c r="X20" s="165">
        <f t="shared" si="9"/>
        <v>25</v>
      </c>
    </row>
    <row r="21" spans="1:24">
      <c r="A21" s="166">
        <v>2</v>
      </c>
      <c r="B21" s="166"/>
      <c r="C21" s="174" t="s">
        <v>1078</v>
      </c>
      <c r="D21" s="162"/>
      <c r="E21" s="176"/>
      <c r="F21" s="163"/>
      <c r="G21" s="163"/>
      <c r="H21" s="163"/>
      <c r="I21" s="163"/>
      <c r="J21" s="163"/>
      <c r="K21" s="163"/>
      <c r="L21" s="163"/>
      <c r="M21" s="163"/>
      <c r="N21" s="163"/>
      <c r="O21" s="163"/>
      <c r="P21" s="163"/>
      <c r="T21" s="145">
        <f t="shared" si="0"/>
        <v>2</v>
      </c>
      <c r="U21" s="145"/>
      <c r="V21" s="157" t="str">
        <f t="shared" si="1"/>
        <v>ZEMES KLĀTNE</v>
      </c>
      <c r="W21" s="145"/>
      <c r="X21" s="165"/>
    </row>
    <row r="22" spans="1:24">
      <c r="A22" s="166"/>
      <c r="B22" s="166"/>
      <c r="C22" s="174" t="s">
        <v>1079</v>
      </c>
      <c r="D22" s="162"/>
      <c r="E22" s="176"/>
      <c r="F22" s="163"/>
      <c r="G22" s="163"/>
      <c r="H22" s="163"/>
      <c r="I22" s="163"/>
      <c r="J22" s="163"/>
      <c r="K22" s="163"/>
      <c r="L22" s="163"/>
      <c r="M22" s="163"/>
      <c r="N22" s="163"/>
      <c r="O22" s="163"/>
      <c r="P22" s="163"/>
      <c r="T22" s="145"/>
      <c r="U22" s="145"/>
      <c r="V22" s="157" t="str">
        <f t="shared" si="1"/>
        <v>Zemes klātnes būvniecība</v>
      </c>
      <c r="W22" s="145"/>
      <c r="X22" s="165"/>
    </row>
    <row r="23" spans="1:24" ht="25.5">
      <c r="A23" s="164" t="s">
        <v>387</v>
      </c>
      <c r="B23" s="164"/>
      <c r="C23" s="152" t="s">
        <v>1081</v>
      </c>
      <c r="D23" s="111" t="s">
        <v>57</v>
      </c>
      <c r="E23" s="158">
        <v>415</v>
      </c>
      <c r="F23" s="23"/>
      <c r="G23" s="23"/>
      <c r="H23" s="23">
        <f t="shared" si="2"/>
        <v>0</v>
      </c>
      <c r="I23" s="23"/>
      <c r="J23" s="23"/>
      <c r="K23" s="24">
        <f t="shared" si="3"/>
        <v>0</v>
      </c>
      <c r="L23" s="24">
        <f t="shared" si="4"/>
        <v>0</v>
      </c>
      <c r="M23" s="24">
        <f t="shared" si="5"/>
        <v>0</v>
      </c>
      <c r="N23" s="24">
        <f t="shared" si="6"/>
        <v>0</v>
      </c>
      <c r="O23" s="24">
        <f t="shared" si="7"/>
        <v>0</v>
      </c>
      <c r="P23" s="24">
        <f t="shared" si="8"/>
        <v>0</v>
      </c>
      <c r="T23" s="145" t="str">
        <f t="shared" si="0"/>
        <v xml:space="preserve"> 2.2</v>
      </c>
      <c r="U23" s="145"/>
      <c r="V23" s="157" t="str">
        <f t="shared" si="1"/>
        <v>Zemes klātnes ierakuma būvniecība atbilstoši rasējuma TS-1 griezumos uzrādītajam</v>
      </c>
      <c r="W23" s="145" t="str">
        <f t="shared" si="9"/>
        <v>m3</v>
      </c>
      <c r="X23" s="165">
        <f t="shared" si="9"/>
        <v>415</v>
      </c>
    </row>
    <row r="24" spans="1:24" ht="25.5">
      <c r="A24" s="166"/>
      <c r="B24" s="166"/>
      <c r="C24" s="173" t="s">
        <v>1082</v>
      </c>
      <c r="D24" s="162"/>
      <c r="E24" s="176"/>
      <c r="F24" s="163"/>
      <c r="G24" s="163"/>
      <c r="H24" s="163"/>
      <c r="I24" s="163"/>
      <c r="J24" s="163"/>
      <c r="K24" s="163"/>
      <c r="L24" s="163"/>
      <c r="M24" s="163"/>
      <c r="N24" s="163"/>
      <c r="O24" s="163"/>
      <c r="P24" s="163"/>
      <c r="T24" s="145"/>
      <c r="U24" s="145"/>
      <c r="V24" s="157" t="str">
        <f t="shared" si="1"/>
        <v>Ar saistvielām nesaistītu kārtu armēšana vai atdalīšana</v>
      </c>
      <c r="W24" s="145"/>
      <c r="X24" s="165"/>
    </row>
    <row r="25" spans="1:24" ht="51">
      <c r="A25" s="164" t="s">
        <v>388</v>
      </c>
      <c r="B25" s="164"/>
      <c r="C25" s="152" t="s">
        <v>1083</v>
      </c>
      <c r="D25" s="111" t="s">
        <v>55</v>
      </c>
      <c r="E25" s="158">
        <v>3751</v>
      </c>
      <c r="F25" s="23"/>
      <c r="G25" s="23"/>
      <c r="H25" s="23">
        <f t="shared" si="2"/>
        <v>0</v>
      </c>
      <c r="I25" s="23"/>
      <c r="J25" s="23"/>
      <c r="K25" s="24">
        <f t="shared" si="3"/>
        <v>0</v>
      </c>
      <c r="L25" s="24">
        <f t="shared" si="4"/>
        <v>0</v>
      </c>
      <c r="M25" s="24">
        <f t="shared" si="5"/>
        <v>0</v>
      </c>
      <c r="N25" s="24">
        <f t="shared" si="6"/>
        <v>0</v>
      </c>
      <c r="O25" s="24">
        <f t="shared" si="7"/>
        <v>0</v>
      </c>
      <c r="P25" s="24">
        <f t="shared" si="8"/>
        <v>0</v>
      </c>
      <c r="T25" s="145" t="str">
        <f t="shared" si="0"/>
        <v xml:space="preserve"> 2.3</v>
      </c>
      <c r="U25" s="145"/>
      <c r="V25" s="157" t="str">
        <f t="shared" si="1"/>
        <v>Noturīgas esošās grunts atdalīšana ar neaustu ģeotekstilu
F ≥ 11.2 kN/m; Ꜫ ≥ 30%; din. perf. izturība ≤ 36 mm; ūdens caurlaidība ≥ 30-3 m/s</v>
      </c>
      <c r="W25" s="145" t="str">
        <f t="shared" si="9"/>
        <v>m2</v>
      </c>
      <c r="X25" s="165">
        <f t="shared" si="9"/>
        <v>3751</v>
      </c>
    </row>
    <row r="26" spans="1:24" ht="25.5">
      <c r="A26" s="166">
        <v>3</v>
      </c>
      <c r="B26" s="166"/>
      <c r="C26" s="173" t="s">
        <v>1084</v>
      </c>
      <c r="D26" s="162"/>
      <c r="E26" s="176"/>
      <c r="F26" s="163"/>
      <c r="G26" s="163"/>
      <c r="H26" s="163"/>
      <c r="I26" s="163"/>
      <c r="J26" s="163"/>
      <c r="K26" s="163"/>
      <c r="L26" s="163"/>
      <c r="M26" s="163"/>
      <c r="N26" s="163"/>
      <c r="O26" s="163"/>
      <c r="P26" s="163"/>
      <c r="T26" s="145">
        <f t="shared" si="0"/>
        <v>3</v>
      </c>
      <c r="U26" s="145"/>
      <c r="V26" s="157" t="str">
        <f t="shared" si="1"/>
        <v>AR SAISTVIELĀM NESAISTĪTAS KONSTRUKTĪVĀS KĀRTAS</v>
      </c>
      <c r="W26" s="145"/>
      <c r="X26" s="165"/>
    </row>
    <row r="27" spans="1:24">
      <c r="A27" s="166"/>
      <c r="B27" s="166"/>
      <c r="C27" s="174" t="s">
        <v>1085</v>
      </c>
      <c r="D27" s="162"/>
      <c r="E27" s="176"/>
      <c r="F27" s="163"/>
      <c r="G27" s="163"/>
      <c r="H27" s="163"/>
      <c r="I27" s="163"/>
      <c r="J27" s="163"/>
      <c r="K27" s="163"/>
      <c r="L27" s="163"/>
      <c r="M27" s="163"/>
      <c r="N27" s="163"/>
      <c r="O27" s="163"/>
      <c r="P27" s="163"/>
      <c r="T27" s="145"/>
      <c r="U27" s="145"/>
      <c r="V27" s="157" t="str">
        <f t="shared" si="1"/>
        <v>Salizturīgās kārtas būvniecība</v>
      </c>
      <c r="W27" s="145"/>
      <c r="X27" s="165"/>
    </row>
    <row r="28" spans="1:24" ht="25.5">
      <c r="A28" s="164" t="s">
        <v>1110</v>
      </c>
      <c r="B28" s="164"/>
      <c r="C28" s="153" t="s">
        <v>1086</v>
      </c>
      <c r="D28" s="111" t="s">
        <v>57</v>
      </c>
      <c r="E28" s="158">
        <v>1363</v>
      </c>
      <c r="F28" s="23"/>
      <c r="G28" s="23"/>
      <c r="H28" s="23">
        <f t="shared" si="2"/>
        <v>0</v>
      </c>
      <c r="I28" s="23"/>
      <c r="J28" s="23"/>
      <c r="K28" s="24">
        <f t="shared" si="3"/>
        <v>0</v>
      </c>
      <c r="L28" s="24">
        <f t="shared" si="4"/>
        <v>0</v>
      </c>
      <c r="M28" s="24">
        <f t="shared" si="5"/>
        <v>0</v>
      </c>
      <c r="N28" s="24">
        <f t="shared" si="6"/>
        <v>0</v>
      </c>
      <c r="O28" s="24">
        <f t="shared" si="7"/>
        <v>0</v>
      </c>
      <c r="P28" s="24">
        <f t="shared" si="8"/>
        <v>0</v>
      </c>
      <c r="T28" s="145" t="str">
        <f t="shared" si="0"/>
        <v xml:space="preserve"> 3.1</v>
      </c>
      <c r="U28" s="145"/>
      <c r="V28" s="157" t="str">
        <f t="shared" si="1"/>
        <v>Salizturīgās kārtas būvniecība ( H = 50 cm; nestspēja 60 MPa)</v>
      </c>
      <c r="W28" s="145" t="str">
        <f t="shared" ref="W28:X32" si="10">D28</f>
        <v>m3</v>
      </c>
      <c r="X28" s="165">
        <f t="shared" si="10"/>
        <v>1363</v>
      </c>
    </row>
    <row r="29" spans="1:24" ht="25.5">
      <c r="A29" s="166"/>
      <c r="B29" s="166"/>
      <c r="C29" s="174" t="s">
        <v>1087</v>
      </c>
      <c r="D29" s="162"/>
      <c r="E29" s="176"/>
      <c r="F29" s="163"/>
      <c r="G29" s="163"/>
      <c r="H29" s="163"/>
      <c r="I29" s="163"/>
      <c r="J29" s="163"/>
      <c r="K29" s="163"/>
      <c r="L29" s="163"/>
      <c r="M29" s="163"/>
      <c r="N29" s="163"/>
      <c r="O29" s="163"/>
      <c r="P29" s="163"/>
      <c r="T29" s="145"/>
      <c r="U29" s="145"/>
      <c r="V29" s="157" t="str">
        <f t="shared" si="1"/>
        <v>Nesaistītu minerālmateriālu pamata nesošās kārtas vai seguma būvniecība</v>
      </c>
      <c r="W29" s="145"/>
      <c r="X29" s="165"/>
    </row>
    <row r="30" spans="1:24" ht="25.5">
      <c r="A30" s="164" t="s">
        <v>1111</v>
      </c>
      <c r="B30" s="164"/>
      <c r="C30" s="153" t="s">
        <v>1088</v>
      </c>
      <c r="D30" s="111" t="s">
        <v>55</v>
      </c>
      <c r="E30" s="158">
        <v>2278</v>
      </c>
      <c r="F30" s="23"/>
      <c r="G30" s="23"/>
      <c r="H30" s="23">
        <f t="shared" si="2"/>
        <v>0</v>
      </c>
      <c r="I30" s="23"/>
      <c r="J30" s="23"/>
      <c r="K30" s="24">
        <f t="shared" si="3"/>
        <v>0</v>
      </c>
      <c r="L30" s="24">
        <f t="shared" si="4"/>
        <v>0</v>
      </c>
      <c r="M30" s="24">
        <f t="shared" si="5"/>
        <v>0</v>
      </c>
      <c r="N30" s="24">
        <f t="shared" si="6"/>
        <v>0</v>
      </c>
      <c r="O30" s="24">
        <f t="shared" si="7"/>
        <v>0</v>
      </c>
      <c r="P30" s="24">
        <f t="shared" si="8"/>
        <v>0</v>
      </c>
      <c r="T30" s="145" t="str">
        <f t="shared" si="0"/>
        <v xml:space="preserve"> 3.2</v>
      </c>
      <c r="U30" s="145"/>
      <c r="V30" s="157" t="str">
        <f t="shared" si="1"/>
        <v>Nesaistītu minerālmateriālu seguma būvniecība 0/63pn (H = 15 cm; N-IV klase)</v>
      </c>
      <c r="W30" s="145" t="str">
        <f t="shared" si="10"/>
        <v>m2</v>
      </c>
      <c r="X30" s="165">
        <f t="shared" si="10"/>
        <v>2278</v>
      </c>
    </row>
    <row r="31" spans="1:24" ht="38.25">
      <c r="A31" s="164" t="s">
        <v>395</v>
      </c>
      <c r="B31" s="164"/>
      <c r="C31" s="153" t="s">
        <v>1089</v>
      </c>
      <c r="D31" s="111" t="s">
        <v>55</v>
      </c>
      <c r="E31" s="158">
        <v>2278</v>
      </c>
      <c r="F31" s="23"/>
      <c r="G31" s="23"/>
      <c r="H31" s="23">
        <f t="shared" si="2"/>
        <v>0</v>
      </c>
      <c r="I31" s="23"/>
      <c r="J31" s="23"/>
      <c r="K31" s="24">
        <f t="shared" si="3"/>
        <v>0</v>
      </c>
      <c r="L31" s="24">
        <f t="shared" si="4"/>
        <v>0</v>
      </c>
      <c r="M31" s="24">
        <f t="shared" si="5"/>
        <v>0</v>
      </c>
      <c r="N31" s="24">
        <f t="shared" si="6"/>
        <v>0</v>
      </c>
      <c r="O31" s="24">
        <f t="shared" si="7"/>
        <v>0</v>
      </c>
      <c r="P31" s="24">
        <f t="shared" si="8"/>
        <v>0</v>
      </c>
      <c r="T31" s="145" t="str">
        <f t="shared" si="0"/>
        <v xml:space="preserve"> 3.3</v>
      </c>
      <c r="U31" s="145"/>
      <c r="V31" s="157" t="str">
        <f t="shared" si="1"/>
        <v>Nesaistītu minerālmateriālu seguma būvniecība 0/45 (H = 10 cm; N-III klase), 150 Mpa</v>
      </c>
      <c r="W31" s="145" t="str">
        <f t="shared" si="10"/>
        <v>m2</v>
      </c>
      <c r="X31" s="165">
        <f t="shared" si="10"/>
        <v>2278</v>
      </c>
    </row>
    <row r="32" spans="1:24" ht="38.25">
      <c r="A32" s="164" t="s">
        <v>396</v>
      </c>
      <c r="B32" s="164"/>
      <c r="C32" s="152" t="s">
        <v>1090</v>
      </c>
      <c r="D32" s="111" t="s">
        <v>55</v>
      </c>
      <c r="E32" s="158">
        <v>2004</v>
      </c>
      <c r="F32" s="23"/>
      <c r="G32" s="23"/>
      <c r="H32" s="23">
        <f t="shared" si="2"/>
        <v>0</v>
      </c>
      <c r="I32" s="23"/>
      <c r="J32" s="23"/>
      <c r="K32" s="24">
        <f t="shared" si="3"/>
        <v>0</v>
      </c>
      <c r="L32" s="24">
        <f t="shared" si="4"/>
        <v>0</v>
      </c>
      <c r="M32" s="24">
        <f t="shared" si="5"/>
        <v>0</v>
      </c>
      <c r="N32" s="24">
        <f t="shared" si="6"/>
        <v>0</v>
      </c>
      <c r="O32" s="24">
        <f t="shared" si="7"/>
        <v>0</v>
      </c>
      <c r="P32" s="24">
        <f t="shared" si="8"/>
        <v>0</v>
      </c>
      <c r="T32" s="145" t="str">
        <f t="shared" si="0"/>
        <v xml:space="preserve"> 3.4</v>
      </c>
      <c r="U32" s="145"/>
      <c r="V32" s="157" t="str">
        <f t="shared" si="1"/>
        <v>Nesaistītu minerālmateriālu izlīdzinošās starpkārtas būvniecība (H = 4 cm) atbilstoši spec. Nr.5.5</v>
      </c>
      <c r="W32" s="145" t="str">
        <f t="shared" si="10"/>
        <v>m2</v>
      </c>
      <c r="X32" s="165">
        <f t="shared" si="10"/>
        <v>2004</v>
      </c>
    </row>
    <row r="33" spans="1:24">
      <c r="A33" s="166"/>
      <c r="B33" s="166"/>
      <c r="C33" s="173" t="s">
        <v>1091</v>
      </c>
      <c r="D33" s="162"/>
      <c r="E33" s="176"/>
      <c r="F33" s="163"/>
      <c r="G33" s="163"/>
      <c r="H33" s="163"/>
      <c r="I33" s="163"/>
      <c r="J33" s="163"/>
      <c r="K33" s="163"/>
      <c r="L33" s="163"/>
      <c r="M33" s="163"/>
      <c r="N33" s="163"/>
      <c r="O33" s="163"/>
      <c r="P33" s="163"/>
      <c r="T33" s="145"/>
      <c r="U33" s="145"/>
      <c r="V33" s="157" t="str">
        <f t="shared" si="1"/>
        <v>Betona bruģa (plātnīšu) seguma būvniecība</v>
      </c>
      <c r="W33" s="145"/>
      <c r="X33" s="165"/>
    </row>
    <row r="34" spans="1:24" ht="38.25">
      <c r="A34" s="164" t="s">
        <v>399</v>
      </c>
      <c r="B34" s="164"/>
      <c r="C34" s="153" t="s">
        <v>1094</v>
      </c>
      <c r="D34" s="111" t="s">
        <v>55</v>
      </c>
      <c r="E34" s="158">
        <v>1940</v>
      </c>
      <c r="F34" s="23"/>
      <c r="G34" s="23"/>
      <c r="H34" s="23">
        <f t="shared" si="2"/>
        <v>0</v>
      </c>
      <c r="I34" s="23"/>
      <c r="J34" s="23"/>
      <c r="K34" s="24">
        <f t="shared" si="3"/>
        <v>0</v>
      </c>
      <c r="L34" s="24">
        <f t="shared" si="4"/>
        <v>0</v>
      </c>
      <c r="M34" s="24">
        <f t="shared" si="5"/>
        <v>0</v>
      </c>
      <c r="N34" s="24">
        <f t="shared" si="6"/>
        <v>0</v>
      </c>
      <c r="O34" s="24">
        <f t="shared" si="7"/>
        <v>0</v>
      </c>
      <c r="P34" s="24">
        <f t="shared" si="8"/>
        <v>0</v>
      </c>
      <c r="T34" s="145" t="str">
        <f t="shared" si="0"/>
        <v xml:space="preserve"> 3.7</v>
      </c>
      <c r="U34" s="145"/>
      <c r="V34" s="157" t="str">
        <f t="shared" si="1"/>
        <v>Betona plātņu seguma būvniecība 8 cm biezumā (Hansa 8, melns,375 x 375 x 80 mm/ virsmas apstrāde - skalotā virsma vai analogs)</v>
      </c>
      <c r="W34" s="145" t="str">
        <f t="shared" ref="W34:X45" si="11">D34</f>
        <v>m2</v>
      </c>
      <c r="X34" s="165">
        <f t="shared" si="11"/>
        <v>1940</v>
      </c>
    </row>
    <row r="35" spans="1:24" ht="25.5">
      <c r="A35" s="164" t="s">
        <v>400</v>
      </c>
      <c r="B35" s="164"/>
      <c r="C35" s="152" t="s">
        <v>1095</v>
      </c>
      <c r="D35" s="111" t="s">
        <v>55</v>
      </c>
      <c r="E35" s="158">
        <v>8</v>
      </c>
      <c r="F35" s="23"/>
      <c r="G35" s="23"/>
      <c r="H35" s="23">
        <f t="shared" si="2"/>
        <v>0</v>
      </c>
      <c r="I35" s="23"/>
      <c r="J35" s="23"/>
      <c r="K35" s="24">
        <f t="shared" si="3"/>
        <v>0</v>
      </c>
      <c r="L35" s="24">
        <f t="shared" si="4"/>
        <v>0</v>
      </c>
      <c r="M35" s="24">
        <f t="shared" si="5"/>
        <v>0</v>
      </c>
      <c r="N35" s="24">
        <f t="shared" si="6"/>
        <v>0</v>
      </c>
      <c r="O35" s="24">
        <f t="shared" si="7"/>
        <v>0</v>
      </c>
      <c r="P35" s="24">
        <f t="shared" si="8"/>
        <v>0</v>
      </c>
      <c r="T35" s="145" t="str">
        <f t="shared" si="0"/>
        <v xml:space="preserve"> 3.8</v>
      </c>
      <c r="U35" s="145"/>
      <c r="V35" s="157" t="str">
        <f t="shared" si="1"/>
        <v>Betona bruģa seguma atjaunošana 8cm biezumā</v>
      </c>
      <c r="W35" s="145" t="str">
        <f t="shared" si="11"/>
        <v>m2</v>
      </c>
      <c r="X35" s="165">
        <f t="shared" si="11"/>
        <v>8</v>
      </c>
    </row>
    <row r="36" spans="1:24">
      <c r="A36" s="166"/>
      <c r="B36" s="166"/>
      <c r="C36" s="174" t="s">
        <v>1096</v>
      </c>
      <c r="D36" s="162"/>
      <c r="E36" s="176"/>
      <c r="F36" s="163"/>
      <c r="G36" s="163"/>
      <c r="H36" s="163"/>
      <c r="I36" s="163"/>
      <c r="J36" s="163"/>
      <c r="K36" s="163"/>
      <c r="L36" s="163"/>
      <c r="M36" s="163"/>
      <c r="N36" s="163"/>
      <c r="O36" s="163"/>
      <c r="P36" s="163"/>
      <c r="T36" s="145"/>
      <c r="U36" s="145"/>
      <c r="V36" s="157" t="str">
        <f t="shared" si="1"/>
        <v>Dabīgā akmens bruģa seguma būvniecība</v>
      </c>
      <c r="W36" s="145"/>
      <c r="X36" s="165"/>
    </row>
    <row r="37" spans="1:24" ht="51">
      <c r="A37" s="164" t="s">
        <v>401</v>
      </c>
      <c r="B37" s="164"/>
      <c r="C37" s="153" t="s">
        <v>1097</v>
      </c>
      <c r="D37" s="111" t="s">
        <v>55</v>
      </c>
      <c r="E37" s="158">
        <v>282</v>
      </c>
      <c r="F37" s="23"/>
      <c r="G37" s="23"/>
      <c r="H37" s="23">
        <f t="shared" si="2"/>
        <v>0</v>
      </c>
      <c r="I37" s="23"/>
      <c r="J37" s="23"/>
      <c r="K37" s="24">
        <f t="shared" si="3"/>
        <v>0</v>
      </c>
      <c r="L37" s="24">
        <f t="shared" si="4"/>
        <v>0</v>
      </c>
      <c r="M37" s="24">
        <f t="shared" si="5"/>
        <v>0</v>
      </c>
      <c r="N37" s="24">
        <f t="shared" si="6"/>
        <v>0</v>
      </c>
      <c r="O37" s="24">
        <f t="shared" si="7"/>
        <v>0</v>
      </c>
      <c r="P37" s="24">
        <f t="shared" si="8"/>
        <v>0</v>
      </c>
      <c r="T37" s="145" t="str">
        <f t="shared" si="0"/>
        <v xml:space="preserve"> 3.9</v>
      </c>
      <c r="U37" s="145"/>
      <c r="V37" s="157" t="str">
        <f t="shared" si="1"/>
        <v>Esošā kaltā granīta bruģa seguma būvniecība atbilstoši TS-1 rasējumā uzrādītajiem griezumiem 2-2 un 4-4 uz sagatavotas šķembu pamatnes betonā C30/37</v>
      </c>
      <c r="W37" s="145" t="str">
        <f t="shared" si="11"/>
        <v>m2</v>
      </c>
      <c r="X37" s="165">
        <f t="shared" si="11"/>
        <v>282</v>
      </c>
    </row>
    <row r="38" spans="1:24" ht="51">
      <c r="A38" s="164" t="s">
        <v>402</v>
      </c>
      <c r="B38" s="164"/>
      <c r="C38" s="152" t="s">
        <v>1098</v>
      </c>
      <c r="D38" s="111" t="s">
        <v>55</v>
      </c>
      <c r="E38" s="158">
        <v>56</v>
      </c>
      <c r="F38" s="23"/>
      <c r="G38" s="23"/>
      <c r="H38" s="23">
        <f t="shared" ref="H38:H50" si="12">ROUND(F38*G38,2)</f>
        <v>0</v>
      </c>
      <c r="I38" s="23"/>
      <c r="J38" s="23"/>
      <c r="K38" s="24">
        <f t="shared" ref="K38:K50" si="13">H38+I38+J38</f>
        <v>0</v>
      </c>
      <c r="L38" s="24">
        <f t="shared" ref="L38:L50" si="14">ROUND(E38*F38,2)</f>
        <v>0</v>
      </c>
      <c r="M38" s="24">
        <f t="shared" ref="M38:M50" si="15">ROUND(E38*H38,2)</f>
        <v>0</v>
      </c>
      <c r="N38" s="24">
        <f t="shared" ref="N38:N50" si="16">ROUND(E38*I38,2)</f>
        <v>0</v>
      </c>
      <c r="O38" s="24">
        <f t="shared" ref="O38:O50" si="17">ROUND(E38*J38,2)</f>
        <v>0</v>
      </c>
      <c r="P38" s="24">
        <f t="shared" ref="P38:P50" si="18">M38+N38+O38</f>
        <v>0</v>
      </c>
      <c r="T38" s="145" t="str">
        <f t="shared" ref="T38:T50" si="19">A38</f>
        <v xml:space="preserve"> 3.10</v>
      </c>
      <c r="U38" s="145"/>
      <c r="V38" s="157" t="str">
        <f t="shared" ref="V38:V50" si="20">C38</f>
        <v>Esošā kaltā granīta bruģa seguma būvniecība atbilstoši TS-1 rasējumā uzrādītajiem griezumiem 2-2 un 4-4 uz sagatavotas šķembu pamatnes, izmantojot izlīdzinošo starpkārtu</v>
      </c>
      <c r="W38" s="145" t="str">
        <f t="shared" si="11"/>
        <v>m2</v>
      </c>
      <c r="X38" s="165">
        <f t="shared" si="11"/>
        <v>56</v>
      </c>
    </row>
    <row r="39" spans="1:24">
      <c r="A39" s="166">
        <v>4</v>
      </c>
      <c r="B39" s="166"/>
      <c r="C39" s="173" t="s">
        <v>62</v>
      </c>
      <c r="D39" s="162"/>
      <c r="E39" s="176"/>
      <c r="F39" s="163"/>
      <c r="G39" s="163"/>
      <c r="H39" s="163"/>
      <c r="I39" s="163"/>
      <c r="J39" s="163"/>
      <c r="K39" s="163"/>
      <c r="L39" s="163"/>
      <c r="M39" s="163"/>
      <c r="N39" s="163"/>
      <c r="O39" s="163"/>
      <c r="P39" s="163"/>
      <c r="T39" s="145">
        <f t="shared" si="19"/>
        <v>4</v>
      </c>
      <c r="U39" s="145"/>
      <c r="V39" s="157" t="str">
        <f t="shared" si="20"/>
        <v>SATIKSMES APRĪKOJUMS</v>
      </c>
      <c r="W39" s="145"/>
      <c r="X39" s="165"/>
    </row>
    <row r="40" spans="1:24">
      <c r="A40" s="166"/>
      <c r="B40" s="166"/>
      <c r="C40" s="174" t="s">
        <v>1099</v>
      </c>
      <c r="D40" s="162"/>
      <c r="E40" s="176"/>
      <c r="F40" s="163"/>
      <c r="G40" s="163"/>
      <c r="H40" s="163"/>
      <c r="I40" s="163"/>
      <c r="J40" s="163"/>
      <c r="K40" s="163"/>
      <c r="L40" s="163"/>
      <c r="M40" s="163"/>
      <c r="N40" s="163"/>
      <c r="O40" s="163"/>
      <c r="P40" s="163"/>
      <c r="T40" s="145"/>
      <c r="U40" s="145"/>
      <c r="V40" s="157" t="str">
        <f t="shared" si="20"/>
        <v>Betona apmales uzstādīšana vai nomaiņa</v>
      </c>
      <c r="W40" s="145"/>
      <c r="X40" s="165"/>
    </row>
    <row r="41" spans="1:24" ht="25.5">
      <c r="A41" s="164" t="s">
        <v>405</v>
      </c>
      <c r="B41" s="164"/>
      <c r="C41" s="153" t="s">
        <v>1101</v>
      </c>
      <c r="D41" s="111" t="s">
        <v>56</v>
      </c>
      <c r="E41" s="158">
        <v>5</v>
      </c>
      <c r="F41" s="23"/>
      <c r="G41" s="23"/>
      <c r="H41" s="23">
        <f t="shared" si="12"/>
        <v>0</v>
      </c>
      <c r="I41" s="23"/>
      <c r="J41" s="23"/>
      <c r="K41" s="24">
        <f t="shared" si="13"/>
        <v>0</v>
      </c>
      <c r="L41" s="24">
        <f t="shared" si="14"/>
        <v>0</v>
      </c>
      <c r="M41" s="24">
        <f t="shared" si="15"/>
        <v>0</v>
      </c>
      <c r="N41" s="24">
        <f t="shared" si="16"/>
        <v>0</v>
      </c>
      <c r="O41" s="24">
        <f t="shared" si="17"/>
        <v>0</v>
      </c>
      <c r="P41" s="24">
        <f t="shared" si="18"/>
        <v>0</v>
      </c>
      <c r="T41" s="145" t="str">
        <f t="shared" si="19"/>
        <v xml:space="preserve"> 4.1</v>
      </c>
      <c r="U41" s="145"/>
      <c r="V41" s="157" t="str">
        <f t="shared" si="20"/>
        <v>Ietves betona apmales BA100x20x8 uzstādīšana</v>
      </c>
      <c r="W41" s="145" t="str">
        <f t="shared" si="11"/>
        <v>m</v>
      </c>
      <c r="X41" s="165">
        <f t="shared" si="11"/>
        <v>5</v>
      </c>
    </row>
    <row r="42" spans="1:24" ht="25.5">
      <c r="A42" s="166"/>
      <c r="B42" s="166"/>
      <c r="C42" s="174" t="s">
        <v>1102</v>
      </c>
      <c r="D42" s="162"/>
      <c r="E42" s="176"/>
      <c r="F42" s="163"/>
      <c r="G42" s="163"/>
      <c r="H42" s="163"/>
      <c r="I42" s="163"/>
      <c r="J42" s="163"/>
      <c r="K42" s="163"/>
      <c r="L42" s="163"/>
      <c r="M42" s="163"/>
      <c r="N42" s="163"/>
      <c r="O42" s="163"/>
      <c r="P42" s="163"/>
      <c r="T42" s="145"/>
      <c r="U42" s="145"/>
      <c r="V42" s="157" t="str">
        <f t="shared" si="20"/>
        <v>Ceļa zīmju un ceļa zīmju stabu uzstādīšana vai nomaiņa</v>
      </c>
      <c r="W42" s="145"/>
      <c r="X42" s="165"/>
    </row>
    <row r="43" spans="1:24">
      <c r="A43" s="164" t="s">
        <v>406</v>
      </c>
      <c r="B43" s="164"/>
      <c r="C43" s="153" t="s">
        <v>1103</v>
      </c>
      <c r="D43" s="111" t="s">
        <v>61</v>
      </c>
      <c r="E43" s="158">
        <v>4</v>
      </c>
      <c r="F43" s="23"/>
      <c r="G43" s="23"/>
      <c r="H43" s="23">
        <f t="shared" si="12"/>
        <v>0</v>
      </c>
      <c r="I43" s="23"/>
      <c r="J43" s="23"/>
      <c r="K43" s="24">
        <f t="shared" si="13"/>
        <v>0</v>
      </c>
      <c r="L43" s="24">
        <f t="shared" si="14"/>
        <v>0</v>
      </c>
      <c r="M43" s="24">
        <f t="shared" si="15"/>
        <v>0</v>
      </c>
      <c r="N43" s="24">
        <f t="shared" si="16"/>
        <v>0</v>
      </c>
      <c r="O43" s="24">
        <f t="shared" si="17"/>
        <v>0</v>
      </c>
      <c r="P43" s="24">
        <f t="shared" si="18"/>
        <v>0</v>
      </c>
      <c r="T43" s="145" t="str">
        <f t="shared" si="19"/>
        <v xml:space="preserve"> 4.2</v>
      </c>
      <c r="U43" s="145"/>
      <c r="V43" s="157" t="str">
        <f t="shared" si="20"/>
        <v>Ceļa zīmju demontāža</v>
      </c>
      <c r="W43" s="145" t="str">
        <f t="shared" si="11"/>
        <v>gb.</v>
      </c>
      <c r="X43" s="165">
        <f t="shared" si="11"/>
        <v>4</v>
      </c>
    </row>
    <row r="44" spans="1:24">
      <c r="A44" s="164" t="s">
        <v>407</v>
      </c>
      <c r="B44" s="164"/>
      <c r="C44" s="153" t="s">
        <v>1104</v>
      </c>
      <c r="D44" s="111" t="s">
        <v>61</v>
      </c>
      <c r="E44" s="158">
        <v>2</v>
      </c>
      <c r="F44" s="23"/>
      <c r="G44" s="23"/>
      <c r="H44" s="23">
        <f t="shared" si="12"/>
        <v>0</v>
      </c>
      <c r="I44" s="23"/>
      <c r="J44" s="23"/>
      <c r="K44" s="24">
        <f t="shared" si="13"/>
        <v>0</v>
      </c>
      <c r="L44" s="24">
        <f t="shared" si="14"/>
        <v>0</v>
      </c>
      <c r="M44" s="24">
        <f t="shared" si="15"/>
        <v>0</v>
      </c>
      <c r="N44" s="24">
        <f t="shared" si="16"/>
        <v>0</v>
      </c>
      <c r="O44" s="24">
        <f t="shared" si="17"/>
        <v>0</v>
      </c>
      <c r="P44" s="24">
        <f t="shared" si="18"/>
        <v>0</v>
      </c>
      <c r="T44" s="145" t="str">
        <f t="shared" si="19"/>
        <v xml:space="preserve"> 4.3</v>
      </c>
      <c r="U44" s="145"/>
      <c r="V44" s="157" t="str">
        <f t="shared" si="20"/>
        <v>Ceļa zīmju stabu demontāža</v>
      </c>
      <c r="W44" s="145" t="str">
        <f t="shared" si="11"/>
        <v>gb.</v>
      </c>
      <c r="X44" s="165">
        <f t="shared" si="11"/>
        <v>2</v>
      </c>
    </row>
    <row r="45" spans="1:24" ht="25.5">
      <c r="A45" s="164" t="s">
        <v>408</v>
      </c>
      <c r="B45" s="164"/>
      <c r="C45" s="152" t="s">
        <v>1105</v>
      </c>
      <c r="D45" s="111" t="s">
        <v>61</v>
      </c>
      <c r="E45" s="158">
        <v>1</v>
      </c>
      <c r="F45" s="23"/>
      <c r="G45" s="23"/>
      <c r="H45" s="23">
        <f t="shared" si="12"/>
        <v>0</v>
      </c>
      <c r="I45" s="23"/>
      <c r="J45" s="23"/>
      <c r="K45" s="24">
        <f t="shared" si="13"/>
        <v>0</v>
      </c>
      <c r="L45" s="24">
        <f t="shared" si="14"/>
        <v>0</v>
      </c>
      <c r="M45" s="24">
        <f t="shared" si="15"/>
        <v>0</v>
      </c>
      <c r="N45" s="24">
        <f t="shared" si="16"/>
        <v>0</v>
      </c>
      <c r="O45" s="24">
        <f t="shared" si="17"/>
        <v>0</v>
      </c>
      <c r="P45" s="24">
        <f t="shared" si="18"/>
        <v>0</v>
      </c>
      <c r="T45" s="145" t="str">
        <f t="shared" si="19"/>
        <v xml:space="preserve"> 4.4</v>
      </c>
      <c r="U45" s="145"/>
      <c r="V45" s="157" t="str">
        <f t="shared" si="20"/>
        <v>Ceļa zīmes Nr. 523 (II izmēra grupa [B=900mm], 1. klases atst. virsma) uzstādīšana</v>
      </c>
      <c r="W45" s="145" t="str">
        <f t="shared" si="11"/>
        <v>gb.</v>
      </c>
      <c r="X45" s="165">
        <f t="shared" si="11"/>
        <v>1</v>
      </c>
    </row>
    <row r="46" spans="1:24" ht="25.5">
      <c r="A46" s="164" t="s">
        <v>409</v>
      </c>
      <c r="B46" s="164"/>
      <c r="C46" s="153" t="s">
        <v>1106</v>
      </c>
      <c r="D46" s="111" t="s">
        <v>61</v>
      </c>
      <c r="E46" s="158">
        <v>1</v>
      </c>
      <c r="F46" s="23"/>
      <c r="G46" s="23"/>
      <c r="H46" s="23">
        <f t="shared" si="12"/>
        <v>0</v>
      </c>
      <c r="I46" s="23"/>
      <c r="J46" s="23"/>
      <c r="K46" s="24">
        <f t="shared" si="13"/>
        <v>0</v>
      </c>
      <c r="L46" s="24">
        <f t="shared" si="14"/>
        <v>0</v>
      </c>
      <c r="M46" s="24">
        <f t="shared" si="15"/>
        <v>0</v>
      </c>
      <c r="N46" s="24">
        <f t="shared" si="16"/>
        <v>0</v>
      </c>
      <c r="O46" s="24">
        <f t="shared" si="17"/>
        <v>0</v>
      </c>
      <c r="P46" s="24">
        <f t="shared" si="18"/>
        <v>0</v>
      </c>
      <c r="T46" s="145" t="str">
        <f t="shared" si="19"/>
        <v xml:space="preserve"> 4.5</v>
      </c>
      <c r="U46" s="145"/>
      <c r="V46" s="157" t="str">
        <f t="shared" si="20"/>
        <v>Ceļa zīmes Nr. 524 (II izmēra grupa [B=900mm], 1. klases atst. virsma) uzstādīšana</v>
      </c>
      <c r="W46" s="145" t="str">
        <f t="shared" ref="W46:W52" si="21">D46</f>
        <v>gb.</v>
      </c>
      <c r="X46" s="165">
        <f t="shared" ref="X46:X52" si="22">E46</f>
        <v>1</v>
      </c>
    </row>
    <row r="47" spans="1:24" ht="25.5">
      <c r="A47" s="164" t="s">
        <v>410</v>
      </c>
      <c r="B47" s="164"/>
      <c r="C47" s="153" t="s">
        <v>1206</v>
      </c>
      <c r="D47" s="111" t="s">
        <v>61</v>
      </c>
      <c r="E47" s="158">
        <v>1</v>
      </c>
      <c r="F47" s="23"/>
      <c r="G47" s="23"/>
      <c r="H47" s="23">
        <f t="shared" si="12"/>
        <v>0</v>
      </c>
      <c r="I47" s="23"/>
      <c r="J47" s="23"/>
      <c r="K47" s="24">
        <f t="shared" si="13"/>
        <v>0</v>
      </c>
      <c r="L47" s="24">
        <f t="shared" si="14"/>
        <v>0</v>
      </c>
      <c r="M47" s="24">
        <f t="shared" si="15"/>
        <v>0</v>
      </c>
      <c r="N47" s="24">
        <f t="shared" si="16"/>
        <v>0</v>
      </c>
      <c r="O47" s="24">
        <f t="shared" si="17"/>
        <v>0</v>
      </c>
      <c r="P47" s="24">
        <f t="shared" si="18"/>
        <v>0</v>
      </c>
      <c r="T47" s="145" t="str">
        <f t="shared" si="19"/>
        <v xml:space="preserve"> 4.6</v>
      </c>
      <c r="U47" s="145"/>
      <c r="V47" s="157" t="str">
        <f t="shared" si="20"/>
        <v>Ceļa zīmes Nr. 537 (II izmēra grupa [B=900mm], 1. klases atst. virsma) uzstādīšana</v>
      </c>
      <c r="W47" s="145" t="str">
        <f t="shared" si="21"/>
        <v>gb.</v>
      </c>
      <c r="X47" s="165">
        <f t="shared" si="22"/>
        <v>1</v>
      </c>
    </row>
    <row r="48" spans="1:24" ht="25.5">
      <c r="A48" s="164" t="s">
        <v>411</v>
      </c>
      <c r="B48" s="164"/>
      <c r="C48" s="152" t="s">
        <v>1207</v>
      </c>
      <c r="D48" s="111" t="s">
        <v>61</v>
      </c>
      <c r="E48" s="158">
        <v>1</v>
      </c>
      <c r="F48" s="23"/>
      <c r="G48" s="23"/>
      <c r="H48" s="23">
        <f t="shared" si="12"/>
        <v>0</v>
      </c>
      <c r="I48" s="23"/>
      <c r="J48" s="23"/>
      <c r="K48" s="24">
        <f t="shared" si="13"/>
        <v>0</v>
      </c>
      <c r="L48" s="24">
        <f t="shared" si="14"/>
        <v>0</v>
      </c>
      <c r="M48" s="24">
        <f t="shared" si="15"/>
        <v>0</v>
      </c>
      <c r="N48" s="24">
        <f t="shared" si="16"/>
        <v>0</v>
      </c>
      <c r="O48" s="24">
        <f t="shared" si="17"/>
        <v>0</v>
      </c>
      <c r="P48" s="24">
        <f t="shared" si="18"/>
        <v>0</v>
      </c>
      <c r="T48" s="145" t="str">
        <f t="shared" si="19"/>
        <v xml:space="preserve"> 4.7</v>
      </c>
      <c r="U48" s="145"/>
      <c r="V48" s="157" t="str">
        <f t="shared" si="20"/>
        <v>Ceļa zīmes Nr. 801 (II izmēra grupa [B=700mm], 1. klases atst. virsma) uzstādīšana</v>
      </c>
      <c r="W48" s="145" t="str">
        <f t="shared" si="21"/>
        <v>gb.</v>
      </c>
      <c r="X48" s="165">
        <f t="shared" si="22"/>
        <v>1</v>
      </c>
    </row>
    <row r="49" spans="1:236" ht="25.5">
      <c r="A49" s="164" t="s">
        <v>412</v>
      </c>
      <c r="B49" s="164"/>
      <c r="C49" s="152" t="s">
        <v>1107</v>
      </c>
      <c r="D49" s="111" t="s">
        <v>61</v>
      </c>
      <c r="E49" s="158">
        <v>1</v>
      </c>
      <c r="F49" s="23"/>
      <c r="G49" s="23"/>
      <c r="H49" s="23">
        <f t="shared" si="12"/>
        <v>0</v>
      </c>
      <c r="I49" s="23"/>
      <c r="J49" s="23"/>
      <c r="K49" s="24">
        <f t="shared" si="13"/>
        <v>0</v>
      </c>
      <c r="L49" s="24">
        <f t="shared" si="14"/>
        <v>0</v>
      </c>
      <c r="M49" s="24">
        <f t="shared" si="15"/>
        <v>0</v>
      </c>
      <c r="N49" s="24">
        <f t="shared" si="16"/>
        <v>0</v>
      </c>
      <c r="O49" s="24">
        <f t="shared" si="17"/>
        <v>0</v>
      </c>
      <c r="P49" s="24">
        <f t="shared" si="18"/>
        <v>0</v>
      </c>
      <c r="T49" s="145" t="str">
        <f t="shared" si="19"/>
        <v xml:space="preserve"> 4.8</v>
      </c>
      <c r="U49" s="145"/>
      <c r="V49" s="157" t="str">
        <f t="shared" si="20"/>
        <v>Ceļa zīmes Nr. 849 (II izmēra grupa [B=700mm], 1. klases atst. virsma) uzstādīšana</v>
      </c>
      <c r="W49" s="145" t="str">
        <f t="shared" si="21"/>
        <v>gb.</v>
      </c>
      <c r="X49" s="165">
        <f t="shared" si="22"/>
        <v>1</v>
      </c>
    </row>
    <row r="50" spans="1:236" ht="25.5">
      <c r="A50" s="164" t="s">
        <v>413</v>
      </c>
      <c r="B50" s="164"/>
      <c r="C50" s="153" t="s">
        <v>1108</v>
      </c>
      <c r="D50" s="111" t="s">
        <v>61</v>
      </c>
      <c r="E50" s="158">
        <v>4</v>
      </c>
      <c r="F50" s="23"/>
      <c r="G50" s="23"/>
      <c r="H50" s="23">
        <f t="shared" si="12"/>
        <v>0</v>
      </c>
      <c r="I50" s="23"/>
      <c r="J50" s="23"/>
      <c r="K50" s="24">
        <f t="shared" si="13"/>
        <v>0</v>
      </c>
      <c r="L50" s="24">
        <f t="shared" si="14"/>
        <v>0</v>
      </c>
      <c r="M50" s="24">
        <f t="shared" si="15"/>
        <v>0</v>
      </c>
      <c r="N50" s="24">
        <f t="shared" si="16"/>
        <v>0</v>
      </c>
      <c r="O50" s="24">
        <f t="shared" si="17"/>
        <v>0</v>
      </c>
      <c r="P50" s="24">
        <f t="shared" si="18"/>
        <v>0</v>
      </c>
      <c r="T50" s="145" t="str">
        <f t="shared" si="19"/>
        <v xml:space="preserve"> 4.9</v>
      </c>
      <c r="U50" s="145"/>
      <c r="V50" s="157" t="str">
        <f t="shared" si="20"/>
        <v>Esošo ceļa zīmju uzstādīšana uz jauniem balstiem</v>
      </c>
      <c r="W50" s="145" t="str">
        <f t="shared" si="21"/>
        <v>gb.</v>
      </c>
      <c r="X50" s="165">
        <f t="shared" si="22"/>
        <v>4</v>
      </c>
    </row>
    <row r="51" spans="1:236">
      <c r="A51" s="164" t="s">
        <v>414</v>
      </c>
      <c r="B51" s="164"/>
      <c r="C51" s="152" t="s">
        <v>1109</v>
      </c>
      <c r="D51" s="111" t="s">
        <v>61</v>
      </c>
      <c r="E51" s="158">
        <v>2</v>
      </c>
      <c r="F51" s="23"/>
      <c r="G51" s="23"/>
      <c r="H51" s="23">
        <f t="shared" ref="H51:H52" si="23">ROUND(F51*G51,2)</f>
        <v>0</v>
      </c>
      <c r="I51" s="23"/>
      <c r="J51" s="23"/>
      <c r="K51" s="24">
        <f t="shared" ref="K51:K52" si="24">H51+I51+J51</f>
        <v>0</v>
      </c>
      <c r="L51" s="24">
        <f t="shared" ref="L51:L52" si="25">ROUND(E51*F51,2)</f>
        <v>0</v>
      </c>
      <c r="M51" s="24">
        <f t="shared" ref="M51:M52" si="26">ROUND(E51*H51,2)</f>
        <v>0</v>
      </c>
      <c r="N51" s="24">
        <f t="shared" ref="N51:N52" si="27">ROUND(E51*I51,2)</f>
        <v>0</v>
      </c>
      <c r="O51" s="24">
        <f t="shared" ref="O51:O52" si="28">ROUND(E51*J51,2)</f>
        <v>0</v>
      </c>
      <c r="P51" s="24">
        <f t="shared" ref="P51:P52" si="29">M51+N51+O51</f>
        <v>0</v>
      </c>
      <c r="T51" s="145" t="str">
        <f t="shared" ref="T51:T52" si="30">A51</f>
        <v xml:space="preserve"> 4.10</v>
      </c>
      <c r="U51" s="145"/>
      <c r="V51" s="157" t="str">
        <f t="shared" ref="V51:V52" si="31">C51</f>
        <v>Ceļa zīmes metāla staba uzstādīšana</v>
      </c>
      <c r="W51" s="145" t="str">
        <f t="shared" si="21"/>
        <v>gb.</v>
      </c>
      <c r="X51" s="165">
        <f t="shared" si="22"/>
        <v>2</v>
      </c>
    </row>
    <row r="52" spans="1:236" ht="13.5" thickBot="1">
      <c r="A52" s="164" t="s">
        <v>415</v>
      </c>
      <c r="B52" s="164"/>
      <c r="C52" s="153" t="s">
        <v>1208</v>
      </c>
      <c r="D52" s="111" t="s">
        <v>61</v>
      </c>
      <c r="E52" s="158">
        <v>1</v>
      </c>
      <c r="F52" s="23"/>
      <c r="G52" s="23"/>
      <c r="H52" s="23">
        <f t="shared" si="23"/>
        <v>0</v>
      </c>
      <c r="I52" s="23"/>
      <c r="J52" s="23"/>
      <c r="K52" s="24">
        <f t="shared" si="24"/>
        <v>0</v>
      </c>
      <c r="L52" s="24">
        <f t="shared" si="25"/>
        <v>0</v>
      </c>
      <c r="M52" s="24">
        <f t="shared" si="26"/>
        <v>0</v>
      </c>
      <c r="N52" s="24">
        <f t="shared" si="27"/>
        <v>0</v>
      </c>
      <c r="O52" s="24">
        <f t="shared" si="28"/>
        <v>0</v>
      </c>
      <c r="P52" s="24">
        <f t="shared" si="29"/>
        <v>0</v>
      </c>
      <c r="T52" s="145" t="str">
        <f t="shared" si="30"/>
        <v xml:space="preserve"> 4.11</v>
      </c>
      <c r="U52" s="145"/>
      <c r="V52" s="157" t="str">
        <f t="shared" si="31"/>
        <v>Ceļa zīmes metāla staba ar konsoli uzstādīšana</v>
      </c>
      <c r="W52" s="145" t="str">
        <f t="shared" si="21"/>
        <v>gb.</v>
      </c>
      <c r="X52" s="165">
        <f t="shared" si="22"/>
        <v>1</v>
      </c>
    </row>
    <row r="53" spans="1:236" ht="30" customHeight="1" thickBot="1">
      <c r="A53" s="256" t="s">
        <v>52</v>
      </c>
      <c r="B53" s="257"/>
      <c r="C53" s="257"/>
      <c r="D53" s="257"/>
      <c r="E53" s="257"/>
      <c r="F53" s="257"/>
      <c r="G53" s="257"/>
      <c r="H53" s="257"/>
      <c r="I53" s="257"/>
      <c r="J53" s="257"/>
      <c r="K53" s="257"/>
      <c r="L53" s="60">
        <f>SUM(L16:L52)</f>
        <v>0</v>
      </c>
      <c r="M53" s="60">
        <f>SUM(M16:M52)</f>
        <v>0</v>
      </c>
      <c r="N53" s="60">
        <f>SUM(N16:N52)</f>
        <v>0</v>
      </c>
      <c r="O53" s="60">
        <f>SUM(O16:O52)</f>
        <v>0</v>
      </c>
      <c r="P53" s="60">
        <f>SUM(P16:P52)</f>
        <v>0</v>
      </c>
      <c r="Q53" s="10"/>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row>
    <row r="54" spans="1:236" ht="12.75" customHeight="1">
      <c r="A54" s="58"/>
      <c r="B54" s="58"/>
      <c r="C54" s="58"/>
      <c r="D54" s="58"/>
      <c r="E54" s="58"/>
      <c r="F54" s="58"/>
      <c r="G54" s="58"/>
      <c r="H54" s="58"/>
      <c r="I54" s="58"/>
      <c r="J54" s="58"/>
      <c r="K54" s="58"/>
      <c r="L54" s="59"/>
      <c r="M54" s="59"/>
      <c r="N54" s="59"/>
      <c r="O54" s="59"/>
      <c r="P54" s="59"/>
      <c r="Q54" s="10"/>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row>
    <row r="55" spans="1:236" ht="22.5" customHeight="1">
      <c r="A55" s="146" t="s">
        <v>53</v>
      </c>
      <c r="B55" s="58"/>
      <c r="C55" s="58"/>
      <c r="D55" s="58"/>
      <c r="E55" s="58"/>
      <c r="F55" s="58"/>
      <c r="G55" s="58"/>
      <c r="H55" s="58"/>
      <c r="I55" s="58"/>
      <c r="J55" s="58"/>
      <c r="K55" s="58"/>
      <c r="L55" s="59"/>
      <c r="M55" s="59"/>
      <c r="N55" s="59"/>
      <c r="O55" s="59"/>
      <c r="P55" s="59"/>
      <c r="Q55" s="10"/>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row>
    <row r="56" spans="1:236">
      <c r="A56" s="3"/>
      <c r="B56" s="26"/>
      <c r="C56" s="27"/>
      <c r="D56" s="28"/>
      <c r="E56" s="25"/>
      <c r="F56" s="29"/>
      <c r="G56" s="30"/>
      <c r="H56" s="30"/>
      <c r="I56" s="30"/>
      <c r="J56" s="30"/>
      <c r="K56" s="31"/>
      <c r="L56" s="31"/>
      <c r="M56" s="31"/>
      <c r="N56" s="31"/>
      <c r="O56" s="32"/>
      <c r="P56" s="32"/>
      <c r="Q56" s="12"/>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row>
    <row r="57" spans="1:236">
      <c r="A57" s="26"/>
      <c r="B57" s="26"/>
      <c r="C57" s="27"/>
      <c r="D57" s="28"/>
      <c r="E57" s="25"/>
      <c r="F57" s="29"/>
      <c r="G57" s="30"/>
      <c r="H57" s="30"/>
      <c r="I57" s="30"/>
      <c r="J57" s="30"/>
      <c r="K57" s="31"/>
      <c r="L57" s="31"/>
      <c r="M57" s="31"/>
      <c r="N57" s="31"/>
      <c r="O57" s="32"/>
      <c r="P57" s="32"/>
      <c r="Q57" s="12"/>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row>
    <row r="58" spans="1:236" ht="13.5">
      <c r="B58" s="61"/>
      <c r="C58" s="71" t="s">
        <v>6</v>
      </c>
      <c r="D58" s="248">
        <f>KOPTĀME!B25</f>
        <v>0</v>
      </c>
      <c r="E58" s="248"/>
      <c r="F58" s="248"/>
      <c r="G58" s="248"/>
      <c r="H58" s="248"/>
      <c r="I58" s="248"/>
      <c r="J58" s="248"/>
      <c r="K58" s="248"/>
      <c r="L58" s="248"/>
      <c r="M58" s="248"/>
      <c r="N58" s="248"/>
      <c r="O58" s="248"/>
      <c r="P58" s="248"/>
    </row>
    <row r="59" spans="1:236" ht="10.5" customHeight="1">
      <c r="B59" s="61"/>
      <c r="C59" s="72"/>
      <c r="D59" s="204" t="s">
        <v>7</v>
      </c>
      <c r="E59" s="204"/>
      <c r="F59" s="204"/>
      <c r="G59" s="204"/>
      <c r="H59" s="204"/>
      <c r="I59" s="204"/>
      <c r="J59" s="204"/>
      <c r="K59" s="204"/>
      <c r="L59" s="204"/>
      <c r="M59" s="204"/>
      <c r="N59" s="204"/>
      <c r="O59" s="204"/>
      <c r="P59" s="204"/>
    </row>
    <row r="60" spans="1:236" s="6" customFormat="1" ht="10.5" customHeight="1">
      <c r="A60" s="4"/>
      <c r="B60" s="61"/>
      <c r="C60" s="72"/>
      <c r="D60" s="168"/>
      <c r="E60" s="168"/>
      <c r="F60" s="168"/>
      <c r="G60" s="168"/>
      <c r="H60" s="168"/>
      <c r="I60" s="168"/>
      <c r="J60" s="168"/>
      <c r="K60" s="168"/>
      <c r="L60" s="168"/>
      <c r="M60" s="168"/>
      <c r="N60" s="168"/>
      <c r="O60" s="168"/>
      <c r="P60" s="168"/>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row>
    <row r="61" spans="1:236" s="6" customFormat="1" ht="15">
      <c r="A61" s="4"/>
      <c r="B61" s="61"/>
      <c r="C61" s="100" t="s">
        <v>39</v>
      </c>
      <c r="D61" s="251">
        <f>KOPTĀME!B30</f>
        <v>0</v>
      </c>
      <c r="E61" s="251"/>
      <c r="F61" s="251"/>
      <c r="G61" s="147"/>
      <c r="H61" s="147"/>
      <c r="I61" s="147"/>
      <c r="J61" s="147"/>
      <c r="K61" s="147"/>
      <c r="L61" s="147"/>
      <c r="M61" s="148"/>
      <c r="N61" s="149"/>
      <c r="O61" s="2"/>
      <c r="P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row>
    <row r="62" spans="1:236" s="6" customFormat="1" ht="14.25">
      <c r="A62" s="4"/>
      <c r="B62" s="61"/>
      <c r="C62" s="76"/>
      <c r="D62" s="77"/>
      <c r="E62" s="76"/>
      <c r="F62" s="65"/>
      <c r="G62" s="150"/>
      <c r="H62" s="150"/>
      <c r="I62" s="150"/>
      <c r="J62" s="150"/>
      <c r="K62" s="150"/>
      <c r="L62" s="150"/>
      <c r="M62" s="150"/>
      <c r="N62" s="151"/>
      <c r="O62" s="2"/>
      <c r="P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row>
    <row r="63" spans="1:236" s="6" customFormat="1" ht="13.5">
      <c r="A63" s="4"/>
      <c r="B63" s="61"/>
      <c r="C63" s="71" t="s">
        <v>12</v>
      </c>
      <c r="D63" s="247">
        <f>'1_Kopsav.'!C42</f>
        <v>0</v>
      </c>
      <c r="E63" s="247"/>
      <c r="F63" s="247"/>
      <c r="G63" s="247"/>
      <c r="H63" s="247"/>
      <c r="I63" s="247"/>
      <c r="J63" s="247"/>
      <c r="K63" s="247"/>
      <c r="L63" s="247"/>
      <c r="M63" s="247"/>
      <c r="N63" s="247"/>
      <c r="O63" s="247"/>
      <c r="P63" s="247"/>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row>
    <row r="64" spans="1:236" s="6" customFormat="1">
      <c r="A64" s="4"/>
      <c r="B64" s="61"/>
      <c r="C64" s="72"/>
      <c r="D64" s="204" t="s">
        <v>7</v>
      </c>
      <c r="E64" s="204"/>
      <c r="F64" s="204"/>
      <c r="G64" s="204"/>
      <c r="H64" s="204"/>
      <c r="I64" s="204"/>
      <c r="J64" s="204"/>
      <c r="K64" s="204"/>
      <c r="L64" s="204"/>
      <c r="M64" s="204"/>
      <c r="N64" s="204"/>
      <c r="O64" s="204"/>
      <c r="P64" s="204"/>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row>
    <row r="65" spans="1:236" s="6" customFormat="1" ht="9" customHeight="1">
      <c r="A65" s="4"/>
      <c r="B65" s="4"/>
      <c r="C65" s="72"/>
      <c r="D65" s="205"/>
      <c r="E65" s="205"/>
      <c r="F65" s="205"/>
      <c r="G65" s="33"/>
      <c r="H65" s="33"/>
      <c r="I65" s="33"/>
      <c r="J65" s="33"/>
      <c r="K65" s="2"/>
      <c r="L65" s="3"/>
      <c r="M65" s="3"/>
      <c r="N65" s="3"/>
      <c r="O65" s="3"/>
      <c r="P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row>
    <row r="66" spans="1:236" s="6" customFormat="1" ht="13.5">
      <c r="A66" s="4"/>
      <c r="B66" s="4"/>
      <c r="C66" s="75" t="s">
        <v>8</v>
      </c>
      <c r="D66" s="101">
        <f>KOPTĀME!B28</f>
        <v>0</v>
      </c>
      <c r="E66" s="101"/>
      <c r="F66" s="72"/>
      <c r="G66" s="33"/>
      <c r="H66" s="33"/>
      <c r="K66" s="3"/>
      <c r="L66" s="3"/>
      <c r="M66" s="3"/>
      <c r="N66" s="3"/>
      <c r="O66" s="3"/>
      <c r="P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row>
  </sheetData>
  <sheetProtection algorithmName="SHA-512" hashValue="JBHAaQbefMcr9jsp5shSR8US3LqXbhhhPPp4bzjKHdHdZR8SxTr9elbJmHi0lvUCeOdsfCMOUjShEIZSaSDIIw==" saltValue="uJd1awm4GrCpsgT/UJ0nGg==" spinCount="100000" sheet="1" formatCells="0" formatColumns="0" formatRows="0" insertColumns="0" insertRows="0" insertHyperlinks="0" deleteColumns="0" deleteRows="0" selectLockedCells="1" sort="0" autoFilter="0" pivotTables="0"/>
  <autoFilter ref="A15:IB53" xr:uid="{00000000-0009-0000-0000-000012000000}"/>
  <mergeCells count="22">
    <mergeCell ref="X14:X15"/>
    <mergeCell ref="A53:K53"/>
    <mergeCell ref="A6:P6"/>
    <mergeCell ref="N11:O11"/>
    <mergeCell ref="N12:O12"/>
    <mergeCell ref="A14:A15"/>
    <mergeCell ref="B14:B15"/>
    <mergeCell ref="C14:C15"/>
    <mergeCell ref="D14:D15"/>
    <mergeCell ref="E14:E15"/>
    <mergeCell ref="F14:K14"/>
    <mergeCell ref="L14:P14"/>
    <mergeCell ref="D65:F65"/>
    <mergeCell ref="T14:T15"/>
    <mergeCell ref="U14:U15"/>
    <mergeCell ref="V14:V15"/>
    <mergeCell ref="W14:W15"/>
    <mergeCell ref="D58:P58"/>
    <mergeCell ref="D59:P59"/>
    <mergeCell ref="D61:F61"/>
    <mergeCell ref="D63:P63"/>
    <mergeCell ref="D64:P64"/>
  </mergeCells>
  <pageMargins left="0.70866141732283472" right="0.70866141732283472" top="0.74803149606299213" bottom="0.74803149606299213" header="0.31496062992125984" footer="0.31496062992125984"/>
  <pageSetup paperSize="9" scale="65" fitToHeight="2" orientation="landscape" r:id="rId1"/>
  <headerFooter>
    <oddFooter>&amp;C&amp;"time,Italic"&amp;10&amp;P /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pageSetUpPr fitToPage="1"/>
  </sheetPr>
  <dimension ref="A1:IV238"/>
  <sheetViews>
    <sheetView view="pageBreakPreview" topLeftCell="A17" zoomScaleNormal="100" zoomScaleSheetLayoutView="100" workbookViewId="0">
      <selection activeCell="C43" sqref="C43:I43"/>
    </sheetView>
  </sheetViews>
  <sheetFormatPr defaultRowHeight="12.75"/>
  <cols>
    <col min="1" max="1" width="4.7109375" style="3" customWidth="1"/>
    <col min="2" max="2" width="9.28515625" style="3" customWidth="1"/>
    <col min="3" max="3" width="31.85546875" style="3" customWidth="1"/>
    <col min="4" max="4" width="10.7109375" style="3" customWidth="1"/>
    <col min="5" max="5" width="16.85546875" style="3" customWidth="1"/>
    <col min="6" max="6" width="12.42578125" style="3" customWidth="1"/>
    <col min="7" max="7" width="14.28515625" style="3" customWidth="1"/>
    <col min="8" max="8" width="12.7109375" style="3" customWidth="1"/>
    <col min="9" max="9" width="14.42578125" style="3" customWidth="1"/>
    <col min="10" max="10" width="6.7109375" style="3" customWidth="1"/>
    <col min="11" max="256" width="9.140625" style="3"/>
    <col min="257" max="257" width="3.85546875" style="3" customWidth="1"/>
    <col min="258" max="258" width="12.85546875" style="3" customWidth="1"/>
    <col min="259" max="259" width="36.85546875" style="3" customWidth="1"/>
    <col min="260" max="260" width="8.42578125" style="3" customWidth="1"/>
    <col min="261" max="261" width="16.85546875" style="3" customWidth="1"/>
    <col min="262" max="262" width="12.42578125" style="3" customWidth="1"/>
    <col min="263" max="263" width="14.28515625" style="3" customWidth="1"/>
    <col min="264" max="264" width="12.7109375" style="3" customWidth="1"/>
    <col min="265" max="265" width="14.140625" style="3" customWidth="1"/>
    <col min="266" max="266" width="6.7109375" style="3" customWidth="1"/>
    <col min="267" max="512" width="9.140625" style="3"/>
    <col min="513" max="513" width="3.85546875" style="3" customWidth="1"/>
    <col min="514" max="514" width="12.85546875" style="3" customWidth="1"/>
    <col min="515" max="515" width="36.85546875" style="3" customWidth="1"/>
    <col min="516" max="516" width="8.42578125" style="3" customWidth="1"/>
    <col min="517" max="517" width="16.85546875" style="3" customWidth="1"/>
    <col min="518" max="518" width="12.42578125" style="3" customWidth="1"/>
    <col min="519" max="519" width="14.28515625" style="3" customWidth="1"/>
    <col min="520" max="520" width="12.7109375" style="3" customWidth="1"/>
    <col min="521" max="521" width="14.140625" style="3" customWidth="1"/>
    <col min="522" max="522" width="6.7109375" style="3" customWidth="1"/>
    <col min="523" max="768" width="9.140625" style="3"/>
    <col min="769" max="769" width="3.85546875" style="3" customWidth="1"/>
    <col min="770" max="770" width="12.85546875" style="3" customWidth="1"/>
    <col min="771" max="771" width="36.85546875" style="3" customWidth="1"/>
    <col min="772" max="772" width="8.42578125" style="3" customWidth="1"/>
    <col min="773" max="773" width="16.85546875" style="3" customWidth="1"/>
    <col min="774" max="774" width="12.42578125" style="3" customWidth="1"/>
    <col min="775" max="775" width="14.28515625" style="3" customWidth="1"/>
    <col min="776" max="776" width="12.7109375" style="3" customWidth="1"/>
    <col min="777" max="777" width="14.140625" style="3" customWidth="1"/>
    <col min="778" max="778" width="6.7109375" style="3" customWidth="1"/>
    <col min="779" max="1024" width="9.140625" style="3"/>
    <col min="1025" max="1025" width="3.85546875" style="3" customWidth="1"/>
    <col min="1026" max="1026" width="12.85546875" style="3" customWidth="1"/>
    <col min="1027" max="1027" width="36.85546875" style="3" customWidth="1"/>
    <col min="1028" max="1028" width="8.42578125" style="3" customWidth="1"/>
    <col min="1029" max="1029" width="16.85546875" style="3" customWidth="1"/>
    <col min="1030" max="1030" width="12.42578125" style="3" customWidth="1"/>
    <col min="1031" max="1031" width="14.28515625" style="3" customWidth="1"/>
    <col min="1032" max="1032" width="12.7109375" style="3" customWidth="1"/>
    <col min="1033" max="1033" width="14.140625" style="3" customWidth="1"/>
    <col min="1034" max="1034" width="6.7109375" style="3" customWidth="1"/>
    <col min="1035" max="1280" width="9.140625" style="3"/>
    <col min="1281" max="1281" width="3.85546875" style="3" customWidth="1"/>
    <col min="1282" max="1282" width="12.85546875" style="3" customWidth="1"/>
    <col min="1283" max="1283" width="36.85546875" style="3" customWidth="1"/>
    <col min="1284" max="1284" width="8.42578125" style="3" customWidth="1"/>
    <col min="1285" max="1285" width="16.85546875" style="3" customWidth="1"/>
    <col min="1286" max="1286" width="12.42578125" style="3" customWidth="1"/>
    <col min="1287" max="1287" width="14.28515625" style="3" customWidth="1"/>
    <col min="1288" max="1288" width="12.7109375" style="3" customWidth="1"/>
    <col min="1289" max="1289" width="14.140625" style="3" customWidth="1"/>
    <col min="1290" max="1290" width="6.7109375" style="3" customWidth="1"/>
    <col min="1291" max="1536" width="9.140625" style="3"/>
    <col min="1537" max="1537" width="3.85546875" style="3" customWidth="1"/>
    <col min="1538" max="1538" width="12.85546875" style="3" customWidth="1"/>
    <col min="1539" max="1539" width="36.85546875" style="3" customWidth="1"/>
    <col min="1540" max="1540" width="8.42578125" style="3" customWidth="1"/>
    <col min="1541" max="1541" width="16.85546875" style="3" customWidth="1"/>
    <col min="1542" max="1542" width="12.42578125" style="3" customWidth="1"/>
    <col min="1543" max="1543" width="14.28515625" style="3" customWidth="1"/>
    <col min="1544" max="1544" width="12.7109375" style="3" customWidth="1"/>
    <col min="1545" max="1545" width="14.140625" style="3" customWidth="1"/>
    <col min="1546" max="1546" width="6.7109375" style="3" customWidth="1"/>
    <col min="1547" max="1792" width="9.140625" style="3"/>
    <col min="1793" max="1793" width="3.85546875" style="3" customWidth="1"/>
    <col min="1794" max="1794" width="12.85546875" style="3" customWidth="1"/>
    <col min="1795" max="1795" width="36.85546875" style="3" customWidth="1"/>
    <col min="1796" max="1796" width="8.42578125" style="3" customWidth="1"/>
    <col min="1797" max="1797" width="16.85546875" style="3" customWidth="1"/>
    <col min="1798" max="1798" width="12.42578125" style="3" customWidth="1"/>
    <col min="1799" max="1799" width="14.28515625" style="3" customWidth="1"/>
    <col min="1800" max="1800" width="12.7109375" style="3" customWidth="1"/>
    <col min="1801" max="1801" width="14.140625" style="3" customWidth="1"/>
    <col min="1802" max="1802" width="6.7109375" style="3" customWidth="1"/>
    <col min="1803" max="2048" width="9.140625" style="3"/>
    <col min="2049" max="2049" width="3.85546875" style="3" customWidth="1"/>
    <col min="2050" max="2050" width="12.85546875" style="3" customWidth="1"/>
    <col min="2051" max="2051" width="36.85546875" style="3" customWidth="1"/>
    <col min="2052" max="2052" width="8.42578125" style="3" customWidth="1"/>
    <col min="2053" max="2053" width="16.85546875" style="3" customWidth="1"/>
    <col min="2054" max="2054" width="12.42578125" style="3" customWidth="1"/>
    <col min="2055" max="2055" width="14.28515625" style="3" customWidth="1"/>
    <col min="2056" max="2056" width="12.7109375" style="3" customWidth="1"/>
    <col min="2057" max="2057" width="14.140625" style="3" customWidth="1"/>
    <col min="2058" max="2058" width="6.7109375" style="3" customWidth="1"/>
    <col min="2059" max="2304" width="9.140625" style="3"/>
    <col min="2305" max="2305" width="3.85546875" style="3" customWidth="1"/>
    <col min="2306" max="2306" width="12.85546875" style="3" customWidth="1"/>
    <col min="2307" max="2307" width="36.85546875" style="3" customWidth="1"/>
    <col min="2308" max="2308" width="8.42578125" style="3" customWidth="1"/>
    <col min="2309" max="2309" width="16.85546875" style="3" customWidth="1"/>
    <col min="2310" max="2310" width="12.42578125" style="3" customWidth="1"/>
    <col min="2311" max="2311" width="14.28515625" style="3" customWidth="1"/>
    <col min="2312" max="2312" width="12.7109375" style="3" customWidth="1"/>
    <col min="2313" max="2313" width="14.140625" style="3" customWidth="1"/>
    <col min="2314" max="2314" width="6.7109375" style="3" customWidth="1"/>
    <col min="2315" max="2560" width="9.140625" style="3"/>
    <col min="2561" max="2561" width="3.85546875" style="3" customWidth="1"/>
    <col min="2562" max="2562" width="12.85546875" style="3" customWidth="1"/>
    <col min="2563" max="2563" width="36.85546875" style="3" customWidth="1"/>
    <col min="2564" max="2564" width="8.42578125" style="3" customWidth="1"/>
    <col min="2565" max="2565" width="16.85546875" style="3" customWidth="1"/>
    <col min="2566" max="2566" width="12.42578125" style="3" customWidth="1"/>
    <col min="2567" max="2567" width="14.28515625" style="3" customWidth="1"/>
    <col min="2568" max="2568" width="12.7109375" style="3" customWidth="1"/>
    <col min="2569" max="2569" width="14.140625" style="3" customWidth="1"/>
    <col min="2570" max="2570" width="6.7109375" style="3" customWidth="1"/>
    <col min="2571" max="2816" width="9.140625" style="3"/>
    <col min="2817" max="2817" width="3.85546875" style="3" customWidth="1"/>
    <col min="2818" max="2818" width="12.85546875" style="3" customWidth="1"/>
    <col min="2819" max="2819" width="36.85546875" style="3" customWidth="1"/>
    <col min="2820" max="2820" width="8.42578125" style="3" customWidth="1"/>
    <col min="2821" max="2821" width="16.85546875" style="3" customWidth="1"/>
    <col min="2822" max="2822" width="12.42578125" style="3" customWidth="1"/>
    <col min="2823" max="2823" width="14.28515625" style="3" customWidth="1"/>
    <col min="2824" max="2824" width="12.7109375" style="3" customWidth="1"/>
    <col min="2825" max="2825" width="14.140625" style="3" customWidth="1"/>
    <col min="2826" max="2826" width="6.7109375" style="3" customWidth="1"/>
    <col min="2827" max="3072" width="9.140625" style="3"/>
    <col min="3073" max="3073" width="3.85546875" style="3" customWidth="1"/>
    <col min="3074" max="3074" width="12.85546875" style="3" customWidth="1"/>
    <col min="3075" max="3075" width="36.85546875" style="3" customWidth="1"/>
    <col min="3076" max="3076" width="8.42578125" style="3" customWidth="1"/>
    <col min="3077" max="3077" width="16.85546875" style="3" customWidth="1"/>
    <col min="3078" max="3078" width="12.42578125" style="3" customWidth="1"/>
    <col min="3079" max="3079" width="14.28515625" style="3" customWidth="1"/>
    <col min="3080" max="3080" width="12.7109375" style="3" customWidth="1"/>
    <col min="3081" max="3081" width="14.140625" style="3" customWidth="1"/>
    <col min="3082" max="3082" width="6.7109375" style="3" customWidth="1"/>
    <col min="3083" max="3328" width="9.140625" style="3"/>
    <col min="3329" max="3329" width="3.85546875" style="3" customWidth="1"/>
    <col min="3330" max="3330" width="12.85546875" style="3" customWidth="1"/>
    <col min="3331" max="3331" width="36.85546875" style="3" customWidth="1"/>
    <col min="3332" max="3332" width="8.42578125" style="3" customWidth="1"/>
    <col min="3333" max="3333" width="16.85546875" style="3" customWidth="1"/>
    <col min="3334" max="3334" width="12.42578125" style="3" customWidth="1"/>
    <col min="3335" max="3335" width="14.28515625" style="3" customWidth="1"/>
    <col min="3336" max="3336" width="12.7109375" style="3" customWidth="1"/>
    <col min="3337" max="3337" width="14.140625" style="3" customWidth="1"/>
    <col min="3338" max="3338" width="6.7109375" style="3" customWidth="1"/>
    <col min="3339" max="3584" width="9.140625" style="3"/>
    <col min="3585" max="3585" width="3.85546875" style="3" customWidth="1"/>
    <col min="3586" max="3586" width="12.85546875" style="3" customWidth="1"/>
    <col min="3587" max="3587" width="36.85546875" style="3" customWidth="1"/>
    <col min="3588" max="3588" width="8.42578125" style="3" customWidth="1"/>
    <col min="3589" max="3589" width="16.85546875" style="3" customWidth="1"/>
    <col min="3590" max="3590" width="12.42578125" style="3" customWidth="1"/>
    <col min="3591" max="3591" width="14.28515625" style="3" customWidth="1"/>
    <col min="3592" max="3592" width="12.7109375" style="3" customWidth="1"/>
    <col min="3593" max="3593" width="14.140625" style="3" customWidth="1"/>
    <col min="3594" max="3594" width="6.7109375" style="3" customWidth="1"/>
    <col min="3595" max="3840" width="9.140625" style="3"/>
    <col min="3841" max="3841" width="3.85546875" style="3" customWidth="1"/>
    <col min="3842" max="3842" width="12.85546875" style="3" customWidth="1"/>
    <col min="3843" max="3843" width="36.85546875" style="3" customWidth="1"/>
    <col min="3844" max="3844" width="8.42578125" style="3" customWidth="1"/>
    <col min="3845" max="3845" width="16.85546875" style="3" customWidth="1"/>
    <col min="3846" max="3846" width="12.42578125" style="3" customWidth="1"/>
    <col min="3847" max="3847" width="14.28515625" style="3" customWidth="1"/>
    <col min="3848" max="3848" width="12.7109375" style="3" customWidth="1"/>
    <col min="3849" max="3849" width="14.140625" style="3" customWidth="1"/>
    <col min="3850" max="3850" width="6.7109375" style="3" customWidth="1"/>
    <col min="3851" max="4096" width="9.140625" style="3"/>
    <col min="4097" max="4097" width="3.85546875" style="3" customWidth="1"/>
    <col min="4098" max="4098" width="12.85546875" style="3" customWidth="1"/>
    <col min="4099" max="4099" width="36.85546875" style="3" customWidth="1"/>
    <col min="4100" max="4100" width="8.42578125" style="3" customWidth="1"/>
    <col min="4101" max="4101" width="16.85546875" style="3" customWidth="1"/>
    <col min="4102" max="4102" width="12.42578125" style="3" customWidth="1"/>
    <col min="4103" max="4103" width="14.28515625" style="3" customWidth="1"/>
    <col min="4104" max="4104" width="12.7109375" style="3" customWidth="1"/>
    <col min="4105" max="4105" width="14.140625" style="3" customWidth="1"/>
    <col min="4106" max="4106" width="6.7109375" style="3" customWidth="1"/>
    <col min="4107" max="4352" width="9.140625" style="3"/>
    <col min="4353" max="4353" width="3.85546875" style="3" customWidth="1"/>
    <col min="4354" max="4354" width="12.85546875" style="3" customWidth="1"/>
    <col min="4355" max="4355" width="36.85546875" style="3" customWidth="1"/>
    <col min="4356" max="4356" width="8.42578125" style="3" customWidth="1"/>
    <col min="4357" max="4357" width="16.85546875" style="3" customWidth="1"/>
    <col min="4358" max="4358" width="12.42578125" style="3" customWidth="1"/>
    <col min="4359" max="4359" width="14.28515625" style="3" customWidth="1"/>
    <col min="4360" max="4360" width="12.7109375" style="3" customWidth="1"/>
    <col min="4361" max="4361" width="14.140625" style="3" customWidth="1"/>
    <col min="4362" max="4362" width="6.7109375" style="3" customWidth="1"/>
    <col min="4363" max="4608" width="9.140625" style="3"/>
    <col min="4609" max="4609" width="3.85546875" style="3" customWidth="1"/>
    <col min="4610" max="4610" width="12.85546875" style="3" customWidth="1"/>
    <col min="4611" max="4611" width="36.85546875" style="3" customWidth="1"/>
    <col min="4612" max="4612" width="8.42578125" style="3" customWidth="1"/>
    <col min="4613" max="4613" width="16.85546875" style="3" customWidth="1"/>
    <col min="4614" max="4614" width="12.42578125" style="3" customWidth="1"/>
    <col min="4615" max="4615" width="14.28515625" style="3" customWidth="1"/>
    <col min="4616" max="4616" width="12.7109375" style="3" customWidth="1"/>
    <col min="4617" max="4617" width="14.140625" style="3" customWidth="1"/>
    <col min="4618" max="4618" width="6.7109375" style="3" customWidth="1"/>
    <col min="4619" max="4864" width="9.140625" style="3"/>
    <col min="4865" max="4865" width="3.85546875" style="3" customWidth="1"/>
    <col min="4866" max="4866" width="12.85546875" style="3" customWidth="1"/>
    <col min="4867" max="4867" width="36.85546875" style="3" customWidth="1"/>
    <col min="4868" max="4868" width="8.42578125" style="3" customWidth="1"/>
    <col min="4869" max="4869" width="16.85546875" style="3" customWidth="1"/>
    <col min="4870" max="4870" width="12.42578125" style="3" customWidth="1"/>
    <col min="4871" max="4871" width="14.28515625" style="3" customWidth="1"/>
    <col min="4872" max="4872" width="12.7109375" style="3" customWidth="1"/>
    <col min="4873" max="4873" width="14.140625" style="3" customWidth="1"/>
    <col min="4874" max="4874" width="6.7109375" style="3" customWidth="1"/>
    <col min="4875" max="5120" width="9.140625" style="3"/>
    <col min="5121" max="5121" width="3.85546875" style="3" customWidth="1"/>
    <col min="5122" max="5122" width="12.85546875" style="3" customWidth="1"/>
    <col min="5123" max="5123" width="36.85546875" style="3" customWidth="1"/>
    <col min="5124" max="5124" width="8.42578125" style="3" customWidth="1"/>
    <col min="5125" max="5125" width="16.85546875" style="3" customWidth="1"/>
    <col min="5126" max="5126" width="12.42578125" style="3" customWidth="1"/>
    <col min="5127" max="5127" width="14.28515625" style="3" customWidth="1"/>
    <col min="5128" max="5128" width="12.7109375" style="3" customWidth="1"/>
    <col min="5129" max="5129" width="14.140625" style="3" customWidth="1"/>
    <col min="5130" max="5130" width="6.7109375" style="3" customWidth="1"/>
    <col min="5131" max="5376" width="9.140625" style="3"/>
    <col min="5377" max="5377" width="3.85546875" style="3" customWidth="1"/>
    <col min="5378" max="5378" width="12.85546875" style="3" customWidth="1"/>
    <col min="5379" max="5379" width="36.85546875" style="3" customWidth="1"/>
    <col min="5380" max="5380" width="8.42578125" style="3" customWidth="1"/>
    <col min="5381" max="5381" width="16.85546875" style="3" customWidth="1"/>
    <col min="5382" max="5382" width="12.42578125" style="3" customWidth="1"/>
    <col min="5383" max="5383" width="14.28515625" style="3" customWidth="1"/>
    <col min="5384" max="5384" width="12.7109375" style="3" customWidth="1"/>
    <col min="5385" max="5385" width="14.140625" style="3" customWidth="1"/>
    <col min="5386" max="5386" width="6.7109375" style="3" customWidth="1"/>
    <col min="5387" max="5632" width="9.140625" style="3"/>
    <col min="5633" max="5633" width="3.85546875" style="3" customWidth="1"/>
    <col min="5634" max="5634" width="12.85546875" style="3" customWidth="1"/>
    <col min="5635" max="5635" width="36.85546875" style="3" customWidth="1"/>
    <col min="5636" max="5636" width="8.42578125" style="3" customWidth="1"/>
    <col min="5637" max="5637" width="16.85546875" style="3" customWidth="1"/>
    <col min="5638" max="5638" width="12.42578125" style="3" customWidth="1"/>
    <col min="5639" max="5639" width="14.28515625" style="3" customWidth="1"/>
    <col min="5640" max="5640" width="12.7109375" style="3" customWidth="1"/>
    <col min="5641" max="5641" width="14.140625" style="3" customWidth="1"/>
    <col min="5642" max="5642" width="6.7109375" style="3" customWidth="1"/>
    <col min="5643" max="5888" width="9.140625" style="3"/>
    <col min="5889" max="5889" width="3.85546875" style="3" customWidth="1"/>
    <col min="5890" max="5890" width="12.85546875" style="3" customWidth="1"/>
    <col min="5891" max="5891" width="36.85546875" style="3" customWidth="1"/>
    <col min="5892" max="5892" width="8.42578125" style="3" customWidth="1"/>
    <col min="5893" max="5893" width="16.85546875" style="3" customWidth="1"/>
    <col min="5894" max="5894" width="12.42578125" style="3" customWidth="1"/>
    <col min="5895" max="5895" width="14.28515625" style="3" customWidth="1"/>
    <col min="5896" max="5896" width="12.7109375" style="3" customWidth="1"/>
    <col min="5897" max="5897" width="14.140625" style="3" customWidth="1"/>
    <col min="5898" max="5898" width="6.7109375" style="3" customWidth="1"/>
    <col min="5899" max="6144" width="9.140625" style="3"/>
    <col min="6145" max="6145" width="3.85546875" style="3" customWidth="1"/>
    <col min="6146" max="6146" width="12.85546875" style="3" customWidth="1"/>
    <col min="6147" max="6147" width="36.85546875" style="3" customWidth="1"/>
    <col min="6148" max="6148" width="8.42578125" style="3" customWidth="1"/>
    <col min="6149" max="6149" width="16.85546875" style="3" customWidth="1"/>
    <col min="6150" max="6150" width="12.42578125" style="3" customWidth="1"/>
    <col min="6151" max="6151" width="14.28515625" style="3" customWidth="1"/>
    <col min="6152" max="6152" width="12.7109375" style="3" customWidth="1"/>
    <col min="6153" max="6153" width="14.140625" style="3" customWidth="1"/>
    <col min="6154" max="6154" width="6.7109375" style="3" customWidth="1"/>
    <col min="6155" max="6400" width="9.140625" style="3"/>
    <col min="6401" max="6401" width="3.85546875" style="3" customWidth="1"/>
    <col min="6402" max="6402" width="12.85546875" style="3" customWidth="1"/>
    <col min="6403" max="6403" width="36.85546875" style="3" customWidth="1"/>
    <col min="6404" max="6404" width="8.42578125" style="3" customWidth="1"/>
    <col min="6405" max="6405" width="16.85546875" style="3" customWidth="1"/>
    <col min="6406" max="6406" width="12.42578125" style="3" customWidth="1"/>
    <col min="6407" max="6407" width="14.28515625" style="3" customWidth="1"/>
    <col min="6408" max="6408" width="12.7109375" style="3" customWidth="1"/>
    <col min="6409" max="6409" width="14.140625" style="3" customWidth="1"/>
    <col min="6410" max="6410" width="6.7109375" style="3" customWidth="1"/>
    <col min="6411" max="6656" width="9.140625" style="3"/>
    <col min="6657" max="6657" width="3.85546875" style="3" customWidth="1"/>
    <col min="6658" max="6658" width="12.85546875" style="3" customWidth="1"/>
    <col min="6659" max="6659" width="36.85546875" style="3" customWidth="1"/>
    <col min="6660" max="6660" width="8.42578125" style="3" customWidth="1"/>
    <col min="6661" max="6661" width="16.85546875" style="3" customWidth="1"/>
    <col min="6662" max="6662" width="12.42578125" style="3" customWidth="1"/>
    <col min="6663" max="6663" width="14.28515625" style="3" customWidth="1"/>
    <col min="6664" max="6664" width="12.7109375" style="3" customWidth="1"/>
    <col min="6665" max="6665" width="14.140625" style="3" customWidth="1"/>
    <col min="6666" max="6666" width="6.7109375" style="3" customWidth="1"/>
    <col min="6667" max="6912" width="9.140625" style="3"/>
    <col min="6913" max="6913" width="3.85546875" style="3" customWidth="1"/>
    <col min="6914" max="6914" width="12.85546875" style="3" customWidth="1"/>
    <col min="6915" max="6915" width="36.85546875" style="3" customWidth="1"/>
    <col min="6916" max="6916" width="8.42578125" style="3" customWidth="1"/>
    <col min="6917" max="6917" width="16.85546875" style="3" customWidth="1"/>
    <col min="6918" max="6918" width="12.42578125" style="3" customWidth="1"/>
    <col min="6919" max="6919" width="14.28515625" style="3" customWidth="1"/>
    <col min="6920" max="6920" width="12.7109375" style="3" customWidth="1"/>
    <col min="6921" max="6921" width="14.140625" style="3" customWidth="1"/>
    <col min="6922" max="6922" width="6.7109375" style="3" customWidth="1"/>
    <col min="6923" max="7168" width="9.140625" style="3"/>
    <col min="7169" max="7169" width="3.85546875" style="3" customWidth="1"/>
    <col min="7170" max="7170" width="12.85546875" style="3" customWidth="1"/>
    <col min="7171" max="7171" width="36.85546875" style="3" customWidth="1"/>
    <col min="7172" max="7172" width="8.42578125" style="3" customWidth="1"/>
    <col min="7173" max="7173" width="16.85546875" style="3" customWidth="1"/>
    <col min="7174" max="7174" width="12.42578125" style="3" customWidth="1"/>
    <col min="7175" max="7175" width="14.28515625" style="3" customWidth="1"/>
    <col min="7176" max="7176" width="12.7109375" style="3" customWidth="1"/>
    <col min="7177" max="7177" width="14.140625" style="3" customWidth="1"/>
    <col min="7178" max="7178" width="6.7109375" style="3" customWidth="1"/>
    <col min="7179" max="7424" width="9.140625" style="3"/>
    <col min="7425" max="7425" width="3.85546875" style="3" customWidth="1"/>
    <col min="7426" max="7426" width="12.85546875" style="3" customWidth="1"/>
    <col min="7427" max="7427" width="36.85546875" style="3" customWidth="1"/>
    <col min="7428" max="7428" width="8.42578125" style="3" customWidth="1"/>
    <col min="7429" max="7429" width="16.85546875" style="3" customWidth="1"/>
    <col min="7430" max="7430" width="12.42578125" style="3" customWidth="1"/>
    <col min="7431" max="7431" width="14.28515625" style="3" customWidth="1"/>
    <col min="7432" max="7432" width="12.7109375" style="3" customWidth="1"/>
    <col min="7433" max="7433" width="14.140625" style="3" customWidth="1"/>
    <col min="7434" max="7434" width="6.7109375" style="3" customWidth="1"/>
    <col min="7435" max="7680" width="9.140625" style="3"/>
    <col min="7681" max="7681" width="3.85546875" style="3" customWidth="1"/>
    <col min="7682" max="7682" width="12.85546875" style="3" customWidth="1"/>
    <col min="7683" max="7683" width="36.85546875" style="3" customWidth="1"/>
    <col min="7684" max="7684" width="8.42578125" style="3" customWidth="1"/>
    <col min="7685" max="7685" width="16.85546875" style="3" customWidth="1"/>
    <col min="7686" max="7686" width="12.42578125" style="3" customWidth="1"/>
    <col min="7687" max="7687" width="14.28515625" style="3" customWidth="1"/>
    <col min="7688" max="7688" width="12.7109375" style="3" customWidth="1"/>
    <col min="7689" max="7689" width="14.140625" style="3" customWidth="1"/>
    <col min="7690" max="7690" width="6.7109375" style="3" customWidth="1"/>
    <col min="7691" max="7936" width="9.140625" style="3"/>
    <col min="7937" max="7937" width="3.85546875" style="3" customWidth="1"/>
    <col min="7938" max="7938" width="12.85546875" style="3" customWidth="1"/>
    <col min="7939" max="7939" width="36.85546875" style="3" customWidth="1"/>
    <col min="7940" max="7940" width="8.42578125" style="3" customWidth="1"/>
    <col min="7941" max="7941" width="16.85546875" style="3" customWidth="1"/>
    <col min="7942" max="7942" width="12.42578125" style="3" customWidth="1"/>
    <col min="7943" max="7943" width="14.28515625" style="3" customWidth="1"/>
    <col min="7944" max="7944" width="12.7109375" style="3" customWidth="1"/>
    <col min="7945" max="7945" width="14.140625" style="3" customWidth="1"/>
    <col min="7946" max="7946" width="6.7109375" style="3" customWidth="1"/>
    <col min="7947" max="8192" width="9.140625" style="3"/>
    <col min="8193" max="8193" width="3.85546875" style="3" customWidth="1"/>
    <col min="8194" max="8194" width="12.85546875" style="3" customWidth="1"/>
    <col min="8195" max="8195" width="36.85546875" style="3" customWidth="1"/>
    <col min="8196" max="8196" width="8.42578125" style="3" customWidth="1"/>
    <col min="8197" max="8197" width="16.85546875" style="3" customWidth="1"/>
    <col min="8198" max="8198" width="12.42578125" style="3" customWidth="1"/>
    <col min="8199" max="8199" width="14.28515625" style="3" customWidth="1"/>
    <col min="8200" max="8200" width="12.7109375" style="3" customWidth="1"/>
    <col min="8201" max="8201" width="14.140625" style="3" customWidth="1"/>
    <col min="8202" max="8202" width="6.7109375" style="3" customWidth="1"/>
    <col min="8203" max="8448" width="9.140625" style="3"/>
    <col min="8449" max="8449" width="3.85546875" style="3" customWidth="1"/>
    <col min="8450" max="8450" width="12.85546875" style="3" customWidth="1"/>
    <col min="8451" max="8451" width="36.85546875" style="3" customWidth="1"/>
    <col min="8452" max="8452" width="8.42578125" style="3" customWidth="1"/>
    <col min="8453" max="8453" width="16.85546875" style="3" customWidth="1"/>
    <col min="8454" max="8454" width="12.42578125" style="3" customWidth="1"/>
    <col min="8455" max="8455" width="14.28515625" style="3" customWidth="1"/>
    <col min="8456" max="8456" width="12.7109375" style="3" customWidth="1"/>
    <col min="8457" max="8457" width="14.140625" style="3" customWidth="1"/>
    <col min="8458" max="8458" width="6.7109375" style="3" customWidth="1"/>
    <col min="8459" max="8704" width="9.140625" style="3"/>
    <col min="8705" max="8705" width="3.85546875" style="3" customWidth="1"/>
    <col min="8706" max="8706" width="12.85546875" style="3" customWidth="1"/>
    <col min="8707" max="8707" width="36.85546875" style="3" customWidth="1"/>
    <col min="8708" max="8708" width="8.42578125" style="3" customWidth="1"/>
    <col min="8709" max="8709" width="16.85546875" style="3" customWidth="1"/>
    <col min="8710" max="8710" width="12.42578125" style="3" customWidth="1"/>
    <col min="8711" max="8711" width="14.28515625" style="3" customWidth="1"/>
    <col min="8712" max="8712" width="12.7109375" style="3" customWidth="1"/>
    <col min="8713" max="8713" width="14.140625" style="3" customWidth="1"/>
    <col min="8714" max="8714" width="6.7109375" style="3" customWidth="1"/>
    <col min="8715" max="8960" width="9.140625" style="3"/>
    <col min="8961" max="8961" width="3.85546875" style="3" customWidth="1"/>
    <col min="8962" max="8962" width="12.85546875" style="3" customWidth="1"/>
    <col min="8963" max="8963" width="36.85546875" style="3" customWidth="1"/>
    <col min="8964" max="8964" width="8.42578125" style="3" customWidth="1"/>
    <col min="8965" max="8965" width="16.85546875" style="3" customWidth="1"/>
    <col min="8966" max="8966" width="12.42578125" style="3" customWidth="1"/>
    <col min="8967" max="8967" width="14.28515625" style="3" customWidth="1"/>
    <col min="8968" max="8968" width="12.7109375" style="3" customWidth="1"/>
    <col min="8969" max="8969" width="14.140625" style="3" customWidth="1"/>
    <col min="8970" max="8970" width="6.7109375" style="3" customWidth="1"/>
    <col min="8971" max="9216" width="9.140625" style="3"/>
    <col min="9217" max="9217" width="3.85546875" style="3" customWidth="1"/>
    <col min="9218" max="9218" width="12.85546875" style="3" customWidth="1"/>
    <col min="9219" max="9219" width="36.85546875" style="3" customWidth="1"/>
    <col min="9220" max="9220" width="8.42578125" style="3" customWidth="1"/>
    <col min="9221" max="9221" width="16.85546875" style="3" customWidth="1"/>
    <col min="9222" max="9222" width="12.42578125" style="3" customWidth="1"/>
    <col min="9223" max="9223" width="14.28515625" style="3" customWidth="1"/>
    <col min="9224" max="9224" width="12.7109375" style="3" customWidth="1"/>
    <col min="9225" max="9225" width="14.140625" style="3" customWidth="1"/>
    <col min="9226" max="9226" width="6.7109375" style="3" customWidth="1"/>
    <col min="9227" max="9472" width="9.140625" style="3"/>
    <col min="9473" max="9473" width="3.85546875" style="3" customWidth="1"/>
    <col min="9474" max="9474" width="12.85546875" style="3" customWidth="1"/>
    <col min="9475" max="9475" width="36.85546875" style="3" customWidth="1"/>
    <col min="9476" max="9476" width="8.42578125" style="3" customWidth="1"/>
    <col min="9477" max="9477" width="16.85546875" style="3" customWidth="1"/>
    <col min="9478" max="9478" width="12.42578125" style="3" customWidth="1"/>
    <col min="9479" max="9479" width="14.28515625" style="3" customWidth="1"/>
    <col min="9480" max="9480" width="12.7109375" style="3" customWidth="1"/>
    <col min="9481" max="9481" width="14.140625" style="3" customWidth="1"/>
    <col min="9482" max="9482" width="6.7109375" style="3" customWidth="1"/>
    <col min="9483" max="9728" width="9.140625" style="3"/>
    <col min="9729" max="9729" width="3.85546875" style="3" customWidth="1"/>
    <col min="9730" max="9730" width="12.85546875" style="3" customWidth="1"/>
    <col min="9731" max="9731" width="36.85546875" style="3" customWidth="1"/>
    <col min="9732" max="9732" width="8.42578125" style="3" customWidth="1"/>
    <col min="9733" max="9733" width="16.85546875" style="3" customWidth="1"/>
    <col min="9734" max="9734" width="12.42578125" style="3" customWidth="1"/>
    <col min="9735" max="9735" width="14.28515625" style="3" customWidth="1"/>
    <col min="9736" max="9736" width="12.7109375" style="3" customWidth="1"/>
    <col min="9737" max="9737" width="14.140625" style="3" customWidth="1"/>
    <col min="9738" max="9738" width="6.7109375" style="3" customWidth="1"/>
    <col min="9739" max="9984" width="9.140625" style="3"/>
    <col min="9985" max="9985" width="3.85546875" style="3" customWidth="1"/>
    <col min="9986" max="9986" width="12.85546875" style="3" customWidth="1"/>
    <col min="9987" max="9987" width="36.85546875" style="3" customWidth="1"/>
    <col min="9988" max="9988" width="8.42578125" style="3" customWidth="1"/>
    <col min="9989" max="9989" width="16.85546875" style="3" customWidth="1"/>
    <col min="9990" max="9990" width="12.42578125" style="3" customWidth="1"/>
    <col min="9991" max="9991" width="14.28515625" style="3" customWidth="1"/>
    <col min="9992" max="9992" width="12.7109375" style="3" customWidth="1"/>
    <col min="9993" max="9993" width="14.140625" style="3" customWidth="1"/>
    <col min="9994" max="9994" width="6.7109375" style="3" customWidth="1"/>
    <col min="9995" max="10240" width="9.140625" style="3"/>
    <col min="10241" max="10241" width="3.85546875" style="3" customWidth="1"/>
    <col min="10242" max="10242" width="12.85546875" style="3" customWidth="1"/>
    <col min="10243" max="10243" width="36.85546875" style="3" customWidth="1"/>
    <col min="10244" max="10244" width="8.42578125" style="3" customWidth="1"/>
    <col min="10245" max="10245" width="16.85546875" style="3" customWidth="1"/>
    <col min="10246" max="10246" width="12.42578125" style="3" customWidth="1"/>
    <col min="10247" max="10247" width="14.28515625" style="3" customWidth="1"/>
    <col min="10248" max="10248" width="12.7109375" style="3" customWidth="1"/>
    <col min="10249" max="10249" width="14.140625" style="3" customWidth="1"/>
    <col min="10250" max="10250" width="6.7109375" style="3" customWidth="1"/>
    <col min="10251" max="10496" width="9.140625" style="3"/>
    <col min="10497" max="10497" width="3.85546875" style="3" customWidth="1"/>
    <col min="10498" max="10498" width="12.85546875" style="3" customWidth="1"/>
    <col min="10499" max="10499" width="36.85546875" style="3" customWidth="1"/>
    <col min="10500" max="10500" width="8.42578125" style="3" customWidth="1"/>
    <col min="10501" max="10501" width="16.85546875" style="3" customWidth="1"/>
    <col min="10502" max="10502" width="12.42578125" style="3" customWidth="1"/>
    <col min="10503" max="10503" width="14.28515625" style="3" customWidth="1"/>
    <col min="10504" max="10504" width="12.7109375" style="3" customWidth="1"/>
    <col min="10505" max="10505" width="14.140625" style="3" customWidth="1"/>
    <col min="10506" max="10506" width="6.7109375" style="3" customWidth="1"/>
    <col min="10507" max="10752" width="9.140625" style="3"/>
    <col min="10753" max="10753" width="3.85546875" style="3" customWidth="1"/>
    <col min="10754" max="10754" width="12.85546875" style="3" customWidth="1"/>
    <col min="10755" max="10755" width="36.85546875" style="3" customWidth="1"/>
    <col min="10756" max="10756" width="8.42578125" style="3" customWidth="1"/>
    <col min="10757" max="10757" width="16.85546875" style="3" customWidth="1"/>
    <col min="10758" max="10758" width="12.42578125" style="3" customWidth="1"/>
    <col min="10759" max="10759" width="14.28515625" style="3" customWidth="1"/>
    <col min="10760" max="10760" width="12.7109375" style="3" customWidth="1"/>
    <col min="10761" max="10761" width="14.140625" style="3" customWidth="1"/>
    <col min="10762" max="10762" width="6.7109375" style="3" customWidth="1"/>
    <col min="10763" max="11008" width="9.140625" style="3"/>
    <col min="11009" max="11009" width="3.85546875" style="3" customWidth="1"/>
    <col min="11010" max="11010" width="12.85546875" style="3" customWidth="1"/>
    <col min="11011" max="11011" width="36.85546875" style="3" customWidth="1"/>
    <col min="11012" max="11012" width="8.42578125" style="3" customWidth="1"/>
    <col min="11013" max="11013" width="16.85546875" style="3" customWidth="1"/>
    <col min="11014" max="11014" width="12.42578125" style="3" customWidth="1"/>
    <col min="11015" max="11015" width="14.28515625" style="3" customWidth="1"/>
    <col min="11016" max="11016" width="12.7109375" style="3" customWidth="1"/>
    <col min="11017" max="11017" width="14.140625" style="3" customWidth="1"/>
    <col min="11018" max="11018" width="6.7109375" style="3" customWidth="1"/>
    <col min="11019" max="11264" width="9.140625" style="3"/>
    <col min="11265" max="11265" width="3.85546875" style="3" customWidth="1"/>
    <col min="11266" max="11266" width="12.85546875" style="3" customWidth="1"/>
    <col min="11267" max="11267" width="36.85546875" style="3" customWidth="1"/>
    <col min="11268" max="11268" width="8.42578125" style="3" customWidth="1"/>
    <col min="11269" max="11269" width="16.85546875" style="3" customWidth="1"/>
    <col min="11270" max="11270" width="12.42578125" style="3" customWidth="1"/>
    <col min="11271" max="11271" width="14.28515625" style="3" customWidth="1"/>
    <col min="11272" max="11272" width="12.7109375" style="3" customWidth="1"/>
    <col min="11273" max="11273" width="14.140625" style="3" customWidth="1"/>
    <col min="11274" max="11274" width="6.7109375" style="3" customWidth="1"/>
    <col min="11275" max="11520" width="9.140625" style="3"/>
    <col min="11521" max="11521" width="3.85546875" style="3" customWidth="1"/>
    <col min="11522" max="11522" width="12.85546875" style="3" customWidth="1"/>
    <col min="11523" max="11523" width="36.85546875" style="3" customWidth="1"/>
    <col min="11524" max="11524" width="8.42578125" style="3" customWidth="1"/>
    <col min="11525" max="11525" width="16.85546875" style="3" customWidth="1"/>
    <col min="11526" max="11526" width="12.42578125" style="3" customWidth="1"/>
    <col min="11527" max="11527" width="14.28515625" style="3" customWidth="1"/>
    <col min="11528" max="11528" width="12.7109375" style="3" customWidth="1"/>
    <col min="11529" max="11529" width="14.140625" style="3" customWidth="1"/>
    <col min="11530" max="11530" width="6.7109375" style="3" customWidth="1"/>
    <col min="11531" max="11776" width="9.140625" style="3"/>
    <col min="11777" max="11777" width="3.85546875" style="3" customWidth="1"/>
    <col min="11778" max="11778" width="12.85546875" style="3" customWidth="1"/>
    <col min="11779" max="11779" width="36.85546875" style="3" customWidth="1"/>
    <col min="11780" max="11780" width="8.42578125" style="3" customWidth="1"/>
    <col min="11781" max="11781" width="16.85546875" style="3" customWidth="1"/>
    <col min="11782" max="11782" width="12.42578125" style="3" customWidth="1"/>
    <col min="11783" max="11783" width="14.28515625" style="3" customWidth="1"/>
    <col min="11784" max="11784" width="12.7109375" style="3" customWidth="1"/>
    <col min="11785" max="11785" width="14.140625" style="3" customWidth="1"/>
    <col min="11786" max="11786" width="6.7109375" style="3" customWidth="1"/>
    <col min="11787" max="12032" width="9.140625" style="3"/>
    <col min="12033" max="12033" width="3.85546875" style="3" customWidth="1"/>
    <col min="12034" max="12034" width="12.85546875" style="3" customWidth="1"/>
    <col min="12035" max="12035" width="36.85546875" style="3" customWidth="1"/>
    <col min="12036" max="12036" width="8.42578125" style="3" customWidth="1"/>
    <col min="12037" max="12037" width="16.85546875" style="3" customWidth="1"/>
    <col min="12038" max="12038" width="12.42578125" style="3" customWidth="1"/>
    <col min="12039" max="12039" width="14.28515625" style="3" customWidth="1"/>
    <col min="12040" max="12040" width="12.7109375" style="3" customWidth="1"/>
    <col min="12041" max="12041" width="14.140625" style="3" customWidth="1"/>
    <col min="12042" max="12042" width="6.7109375" style="3" customWidth="1"/>
    <col min="12043" max="12288" width="9.140625" style="3"/>
    <col min="12289" max="12289" width="3.85546875" style="3" customWidth="1"/>
    <col min="12290" max="12290" width="12.85546875" style="3" customWidth="1"/>
    <col min="12291" max="12291" width="36.85546875" style="3" customWidth="1"/>
    <col min="12292" max="12292" width="8.42578125" style="3" customWidth="1"/>
    <col min="12293" max="12293" width="16.85546875" style="3" customWidth="1"/>
    <col min="12294" max="12294" width="12.42578125" style="3" customWidth="1"/>
    <col min="12295" max="12295" width="14.28515625" style="3" customWidth="1"/>
    <col min="12296" max="12296" width="12.7109375" style="3" customWidth="1"/>
    <col min="12297" max="12297" width="14.140625" style="3" customWidth="1"/>
    <col min="12298" max="12298" width="6.7109375" style="3" customWidth="1"/>
    <col min="12299" max="12544" width="9.140625" style="3"/>
    <col min="12545" max="12545" width="3.85546875" style="3" customWidth="1"/>
    <col min="12546" max="12546" width="12.85546875" style="3" customWidth="1"/>
    <col min="12547" max="12547" width="36.85546875" style="3" customWidth="1"/>
    <col min="12548" max="12548" width="8.42578125" style="3" customWidth="1"/>
    <col min="12549" max="12549" width="16.85546875" style="3" customWidth="1"/>
    <col min="12550" max="12550" width="12.42578125" style="3" customWidth="1"/>
    <col min="12551" max="12551" width="14.28515625" style="3" customWidth="1"/>
    <col min="12552" max="12552" width="12.7109375" style="3" customWidth="1"/>
    <col min="12553" max="12553" width="14.140625" style="3" customWidth="1"/>
    <col min="12554" max="12554" width="6.7109375" style="3" customWidth="1"/>
    <col min="12555" max="12800" width="9.140625" style="3"/>
    <col min="12801" max="12801" width="3.85546875" style="3" customWidth="1"/>
    <col min="12802" max="12802" width="12.85546875" style="3" customWidth="1"/>
    <col min="12803" max="12803" width="36.85546875" style="3" customWidth="1"/>
    <col min="12804" max="12804" width="8.42578125" style="3" customWidth="1"/>
    <col min="12805" max="12805" width="16.85546875" style="3" customWidth="1"/>
    <col min="12806" max="12806" width="12.42578125" style="3" customWidth="1"/>
    <col min="12807" max="12807" width="14.28515625" style="3" customWidth="1"/>
    <col min="12808" max="12808" width="12.7109375" style="3" customWidth="1"/>
    <col min="12809" max="12809" width="14.140625" style="3" customWidth="1"/>
    <col min="12810" max="12810" width="6.7109375" style="3" customWidth="1"/>
    <col min="12811" max="13056" width="9.140625" style="3"/>
    <col min="13057" max="13057" width="3.85546875" style="3" customWidth="1"/>
    <col min="13058" max="13058" width="12.85546875" style="3" customWidth="1"/>
    <col min="13059" max="13059" width="36.85546875" style="3" customWidth="1"/>
    <col min="13060" max="13060" width="8.42578125" style="3" customWidth="1"/>
    <col min="13061" max="13061" width="16.85546875" style="3" customWidth="1"/>
    <col min="13062" max="13062" width="12.42578125" style="3" customWidth="1"/>
    <col min="13063" max="13063" width="14.28515625" style="3" customWidth="1"/>
    <col min="13064" max="13064" width="12.7109375" style="3" customWidth="1"/>
    <col min="13065" max="13065" width="14.140625" style="3" customWidth="1"/>
    <col min="13066" max="13066" width="6.7109375" style="3" customWidth="1"/>
    <col min="13067" max="13312" width="9.140625" style="3"/>
    <col min="13313" max="13313" width="3.85546875" style="3" customWidth="1"/>
    <col min="13314" max="13314" width="12.85546875" style="3" customWidth="1"/>
    <col min="13315" max="13315" width="36.85546875" style="3" customWidth="1"/>
    <col min="13316" max="13316" width="8.42578125" style="3" customWidth="1"/>
    <col min="13317" max="13317" width="16.85546875" style="3" customWidth="1"/>
    <col min="13318" max="13318" width="12.42578125" style="3" customWidth="1"/>
    <col min="13319" max="13319" width="14.28515625" style="3" customWidth="1"/>
    <col min="13320" max="13320" width="12.7109375" style="3" customWidth="1"/>
    <col min="13321" max="13321" width="14.140625" style="3" customWidth="1"/>
    <col min="13322" max="13322" width="6.7109375" style="3" customWidth="1"/>
    <col min="13323" max="13568" width="9.140625" style="3"/>
    <col min="13569" max="13569" width="3.85546875" style="3" customWidth="1"/>
    <col min="13570" max="13570" width="12.85546875" style="3" customWidth="1"/>
    <col min="13571" max="13571" width="36.85546875" style="3" customWidth="1"/>
    <col min="13572" max="13572" width="8.42578125" style="3" customWidth="1"/>
    <col min="13573" max="13573" width="16.85546875" style="3" customWidth="1"/>
    <col min="13574" max="13574" width="12.42578125" style="3" customWidth="1"/>
    <col min="13575" max="13575" width="14.28515625" style="3" customWidth="1"/>
    <col min="13576" max="13576" width="12.7109375" style="3" customWidth="1"/>
    <col min="13577" max="13577" width="14.140625" style="3" customWidth="1"/>
    <col min="13578" max="13578" width="6.7109375" style="3" customWidth="1"/>
    <col min="13579" max="13824" width="9.140625" style="3"/>
    <col min="13825" max="13825" width="3.85546875" style="3" customWidth="1"/>
    <col min="13826" max="13826" width="12.85546875" style="3" customWidth="1"/>
    <col min="13827" max="13827" width="36.85546875" style="3" customWidth="1"/>
    <col min="13828" max="13828" width="8.42578125" style="3" customWidth="1"/>
    <col min="13829" max="13829" width="16.85546875" style="3" customWidth="1"/>
    <col min="13830" max="13830" width="12.42578125" style="3" customWidth="1"/>
    <col min="13831" max="13831" width="14.28515625" style="3" customWidth="1"/>
    <col min="13832" max="13832" width="12.7109375" style="3" customWidth="1"/>
    <col min="13833" max="13833" width="14.140625" style="3" customWidth="1"/>
    <col min="13834" max="13834" width="6.7109375" style="3" customWidth="1"/>
    <col min="13835" max="14080" width="9.140625" style="3"/>
    <col min="14081" max="14081" width="3.85546875" style="3" customWidth="1"/>
    <col min="14082" max="14082" width="12.85546875" style="3" customWidth="1"/>
    <col min="14083" max="14083" width="36.85546875" style="3" customWidth="1"/>
    <col min="14084" max="14084" width="8.42578125" style="3" customWidth="1"/>
    <col min="14085" max="14085" width="16.85546875" style="3" customWidth="1"/>
    <col min="14086" max="14086" width="12.42578125" style="3" customWidth="1"/>
    <col min="14087" max="14087" width="14.28515625" style="3" customWidth="1"/>
    <col min="14088" max="14088" width="12.7109375" style="3" customWidth="1"/>
    <col min="14089" max="14089" width="14.140625" style="3" customWidth="1"/>
    <col min="14090" max="14090" width="6.7109375" style="3" customWidth="1"/>
    <col min="14091" max="14336" width="9.140625" style="3"/>
    <col min="14337" max="14337" width="3.85546875" style="3" customWidth="1"/>
    <col min="14338" max="14338" width="12.85546875" style="3" customWidth="1"/>
    <col min="14339" max="14339" width="36.85546875" style="3" customWidth="1"/>
    <col min="14340" max="14340" width="8.42578125" style="3" customWidth="1"/>
    <col min="14341" max="14341" width="16.85546875" style="3" customWidth="1"/>
    <col min="14342" max="14342" width="12.42578125" style="3" customWidth="1"/>
    <col min="14343" max="14343" width="14.28515625" style="3" customWidth="1"/>
    <col min="14344" max="14344" width="12.7109375" style="3" customWidth="1"/>
    <col min="14345" max="14345" width="14.140625" style="3" customWidth="1"/>
    <col min="14346" max="14346" width="6.7109375" style="3" customWidth="1"/>
    <col min="14347" max="14592" width="9.140625" style="3"/>
    <col min="14593" max="14593" width="3.85546875" style="3" customWidth="1"/>
    <col min="14594" max="14594" width="12.85546875" style="3" customWidth="1"/>
    <col min="14595" max="14595" width="36.85546875" style="3" customWidth="1"/>
    <col min="14596" max="14596" width="8.42578125" style="3" customWidth="1"/>
    <col min="14597" max="14597" width="16.85546875" style="3" customWidth="1"/>
    <col min="14598" max="14598" width="12.42578125" style="3" customWidth="1"/>
    <col min="14599" max="14599" width="14.28515625" style="3" customWidth="1"/>
    <col min="14600" max="14600" width="12.7109375" style="3" customWidth="1"/>
    <col min="14601" max="14601" width="14.140625" style="3" customWidth="1"/>
    <col min="14602" max="14602" width="6.7109375" style="3" customWidth="1"/>
    <col min="14603" max="14848" width="9.140625" style="3"/>
    <col min="14849" max="14849" width="3.85546875" style="3" customWidth="1"/>
    <col min="14850" max="14850" width="12.85546875" style="3" customWidth="1"/>
    <col min="14851" max="14851" width="36.85546875" style="3" customWidth="1"/>
    <col min="14852" max="14852" width="8.42578125" style="3" customWidth="1"/>
    <col min="14853" max="14853" width="16.85546875" style="3" customWidth="1"/>
    <col min="14854" max="14854" width="12.42578125" style="3" customWidth="1"/>
    <col min="14855" max="14855" width="14.28515625" style="3" customWidth="1"/>
    <col min="14856" max="14856" width="12.7109375" style="3" customWidth="1"/>
    <col min="14857" max="14857" width="14.140625" style="3" customWidth="1"/>
    <col min="14858" max="14858" width="6.7109375" style="3" customWidth="1"/>
    <col min="14859" max="15104" width="9.140625" style="3"/>
    <col min="15105" max="15105" width="3.85546875" style="3" customWidth="1"/>
    <col min="15106" max="15106" width="12.85546875" style="3" customWidth="1"/>
    <col min="15107" max="15107" width="36.85546875" style="3" customWidth="1"/>
    <col min="15108" max="15108" width="8.42578125" style="3" customWidth="1"/>
    <col min="15109" max="15109" width="16.85546875" style="3" customWidth="1"/>
    <col min="15110" max="15110" width="12.42578125" style="3" customWidth="1"/>
    <col min="15111" max="15111" width="14.28515625" style="3" customWidth="1"/>
    <col min="15112" max="15112" width="12.7109375" style="3" customWidth="1"/>
    <col min="15113" max="15113" width="14.140625" style="3" customWidth="1"/>
    <col min="15114" max="15114" width="6.7109375" style="3" customWidth="1"/>
    <col min="15115" max="15360" width="9.140625" style="3"/>
    <col min="15361" max="15361" width="3.85546875" style="3" customWidth="1"/>
    <col min="15362" max="15362" width="12.85546875" style="3" customWidth="1"/>
    <col min="15363" max="15363" width="36.85546875" style="3" customWidth="1"/>
    <col min="15364" max="15364" width="8.42578125" style="3" customWidth="1"/>
    <col min="15365" max="15365" width="16.85546875" style="3" customWidth="1"/>
    <col min="15366" max="15366" width="12.42578125" style="3" customWidth="1"/>
    <col min="15367" max="15367" width="14.28515625" style="3" customWidth="1"/>
    <col min="15368" max="15368" width="12.7109375" style="3" customWidth="1"/>
    <col min="15369" max="15369" width="14.140625" style="3" customWidth="1"/>
    <col min="15370" max="15370" width="6.7109375" style="3" customWidth="1"/>
    <col min="15371" max="15616" width="9.140625" style="3"/>
    <col min="15617" max="15617" width="3.85546875" style="3" customWidth="1"/>
    <col min="15618" max="15618" width="12.85546875" style="3" customWidth="1"/>
    <col min="15619" max="15619" width="36.85546875" style="3" customWidth="1"/>
    <col min="15620" max="15620" width="8.42578125" style="3" customWidth="1"/>
    <col min="15621" max="15621" width="16.85546875" style="3" customWidth="1"/>
    <col min="15622" max="15622" width="12.42578125" style="3" customWidth="1"/>
    <col min="15623" max="15623" width="14.28515625" style="3" customWidth="1"/>
    <col min="15624" max="15624" width="12.7109375" style="3" customWidth="1"/>
    <col min="15625" max="15625" width="14.140625" style="3" customWidth="1"/>
    <col min="15626" max="15626" width="6.7109375" style="3" customWidth="1"/>
    <col min="15627" max="15872" width="9.140625" style="3"/>
    <col min="15873" max="15873" width="3.85546875" style="3" customWidth="1"/>
    <col min="15874" max="15874" width="12.85546875" style="3" customWidth="1"/>
    <col min="15875" max="15875" width="36.85546875" style="3" customWidth="1"/>
    <col min="15876" max="15876" width="8.42578125" style="3" customWidth="1"/>
    <col min="15877" max="15877" width="16.85546875" style="3" customWidth="1"/>
    <col min="15878" max="15878" width="12.42578125" style="3" customWidth="1"/>
    <col min="15879" max="15879" width="14.28515625" style="3" customWidth="1"/>
    <col min="15880" max="15880" width="12.7109375" style="3" customWidth="1"/>
    <col min="15881" max="15881" width="14.140625" style="3" customWidth="1"/>
    <col min="15882" max="15882" width="6.7109375" style="3" customWidth="1"/>
    <col min="15883" max="16128" width="9.140625" style="3"/>
    <col min="16129" max="16129" width="3.85546875" style="3" customWidth="1"/>
    <col min="16130" max="16130" width="12.85546875" style="3" customWidth="1"/>
    <col min="16131" max="16131" width="36.85546875" style="3" customWidth="1"/>
    <col min="16132" max="16132" width="8.42578125" style="3" customWidth="1"/>
    <col min="16133" max="16133" width="16.85546875" style="3" customWidth="1"/>
    <col min="16134" max="16134" width="12.42578125" style="3" customWidth="1"/>
    <col min="16135" max="16135" width="14.28515625" style="3" customWidth="1"/>
    <col min="16136" max="16136" width="12.7109375" style="3" customWidth="1"/>
    <col min="16137" max="16137" width="14.140625" style="3" customWidth="1"/>
    <col min="16138" max="16138" width="6.7109375" style="3" customWidth="1"/>
    <col min="16139" max="16384" width="9.140625" style="3"/>
  </cols>
  <sheetData>
    <row r="1" spans="1:256" ht="21" customHeight="1">
      <c r="I1" s="104" t="s">
        <v>42</v>
      </c>
    </row>
    <row r="2" spans="1:256" ht="26.25" customHeight="1">
      <c r="A2" s="214" t="s">
        <v>65</v>
      </c>
      <c r="B2" s="214"/>
      <c r="C2" s="214"/>
      <c r="D2" s="214"/>
      <c r="E2" s="214"/>
      <c r="F2" s="214"/>
      <c r="G2" s="214"/>
      <c r="H2" s="214"/>
      <c r="I2" s="214"/>
      <c r="J2" s="134"/>
      <c r="K2" s="134"/>
      <c r="L2" s="134"/>
      <c r="M2" s="134"/>
      <c r="N2" s="134"/>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row>
    <row r="3" spans="1:256" ht="19.5" customHeight="1" thickBot="1">
      <c r="A3" s="37" t="s">
        <v>1071</v>
      </c>
      <c r="B3" s="45"/>
      <c r="C3" s="46"/>
      <c r="D3" s="46"/>
      <c r="E3" s="47"/>
      <c r="F3" s="47"/>
      <c r="G3" s="47"/>
      <c r="H3" s="47"/>
      <c r="I3" s="47"/>
      <c r="J3" s="103"/>
      <c r="K3" s="103"/>
      <c r="L3" s="103"/>
      <c r="M3" s="103"/>
      <c r="N3" s="103"/>
      <c r="O3" s="103"/>
      <c r="P3" s="82"/>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row>
    <row r="4" spans="1:256" ht="19.5" customHeight="1">
      <c r="A4" s="48" t="s">
        <v>32</v>
      </c>
      <c r="B4" s="49"/>
      <c r="C4" s="50"/>
      <c r="D4" s="51"/>
      <c r="E4" s="48"/>
      <c r="F4" s="48"/>
      <c r="G4" s="48"/>
      <c r="H4" s="48"/>
      <c r="I4" s="48"/>
      <c r="J4" s="84"/>
      <c r="K4" s="84"/>
      <c r="L4" s="84"/>
      <c r="M4" s="84"/>
      <c r="N4" s="84"/>
      <c r="O4" s="84"/>
      <c r="P4" s="41"/>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c r="BN4" s="135"/>
      <c r="BO4" s="135"/>
      <c r="BP4" s="135"/>
      <c r="BQ4" s="135"/>
      <c r="BR4" s="135"/>
      <c r="BS4" s="135"/>
      <c r="BT4" s="135"/>
      <c r="BU4" s="135"/>
      <c r="BV4" s="135"/>
      <c r="BW4" s="135"/>
      <c r="BX4" s="135"/>
      <c r="BY4" s="135"/>
      <c r="BZ4" s="135"/>
      <c r="CA4" s="135"/>
      <c r="CB4" s="135"/>
      <c r="CC4" s="135"/>
      <c r="CD4" s="135"/>
      <c r="CE4" s="135"/>
      <c r="CF4" s="135"/>
      <c r="CG4" s="135"/>
      <c r="CH4" s="135"/>
      <c r="CI4" s="135"/>
      <c r="CJ4" s="135"/>
      <c r="CK4" s="135"/>
      <c r="CL4" s="135"/>
      <c r="CM4" s="135"/>
      <c r="CN4" s="135"/>
      <c r="CO4" s="135"/>
      <c r="CP4" s="135"/>
      <c r="CQ4" s="135"/>
      <c r="CR4" s="135"/>
      <c r="CS4" s="135"/>
      <c r="CT4" s="135"/>
      <c r="CU4" s="135"/>
      <c r="CV4" s="135"/>
      <c r="CW4" s="135"/>
      <c r="CX4" s="135"/>
      <c r="CY4" s="135"/>
      <c r="CZ4" s="135"/>
      <c r="DA4" s="135"/>
      <c r="DB4" s="135"/>
      <c r="DC4" s="135"/>
      <c r="DD4" s="135"/>
      <c r="DE4" s="135"/>
      <c r="DF4" s="135"/>
      <c r="DG4" s="135"/>
      <c r="DH4" s="135"/>
      <c r="DI4" s="135"/>
      <c r="DJ4" s="135"/>
      <c r="DK4" s="135"/>
      <c r="DL4" s="135"/>
      <c r="DM4" s="135"/>
      <c r="DN4" s="135"/>
      <c r="DO4" s="135"/>
      <c r="DP4" s="135"/>
      <c r="DQ4" s="135"/>
      <c r="DR4" s="135"/>
      <c r="DS4" s="135"/>
      <c r="DT4" s="135"/>
      <c r="DU4" s="135"/>
      <c r="DV4" s="135"/>
      <c r="DW4" s="135"/>
      <c r="DX4" s="135"/>
      <c r="DY4" s="135"/>
      <c r="DZ4" s="135"/>
      <c r="EA4" s="135"/>
      <c r="EB4" s="135"/>
      <c r="EC4" s="135"/>
      <c r="ED4" s="135"/>
      <c r="EE4" s="135"/>
      <c r="EF4" s="135"/>
      <c r="EG4" s="135"/>
      <c r="EH4" s="135"/>
      <c r="EI4" s="135"/>
      <c r="EJ4" s="135"/>
      <c r="EK4" s="135"/>
      <c r="EL4" s="135"/>
      <c r="EM4" s="135"/>
      <c r="EN4" s="135"/>
      <c r="EO4" s="135"/>
      <c r="EP4" s="135"/>
      <c r="EQ4" s="135"/>
      <c r="ER4" s="135"/>
      <c r="ES4" s="135"/>
      <c r="ET4" s="135"/>
      <c r="EU4" s="135"/>
      <c r="EV4" s="135"/>
      <c r="EW4" s="135"/>
      <c r="EX4" s="135"/>
      <c r="EY4" s="135"/>
      <c r="EZ4" s="135"/>
      <c r="FA4" s="135"/>
      <c r="FB4" s="135"/>
      <c r="FC4" s="135"/>
      <c r="FD4" s="135"/>
      <c r="FE4" s="135"/>
      <c r="FF4" s="135"/>
      <c r="FG4" s="135"/>
      <c r="FH4" s="135"/>
      <c r="FI4" s="135"/>
      <c r="FJ4" s="135"/>
      <c r="FK4" s="135"/>
      <c r="FL4" s="135"/>
      <c r="FM4" s="135"/>
      <c r="FN4" s="135"/>
      <c r="FO4" s="135"/>
      <c r="FP4" s="135"/>
      <c r="FQ4" s="135"/>
      <c r="FR4" s="135"/>
      <c r="FS4" s="135"/>
      <c r="FT4" s="135"/>
      <c r="FU4" s="135"/>
      <c r="FV4" s="135"/>
      <c r="FW4" s="135"/>
      <c r="FX4" s="135"/>
      <c r="FY4" s="135"/>
      <c r="FZ4" s="135"/>
      <c r="GA4" s="135"/>
      <c r="GB4" s="135"/>
      <c r="GC4" s="135"/>
      <c r="GD4" s="135"/>
      <c r="GE4" s="135"/>
      <c r="GF4" s="135"/>
      <c r="GG4" s="135"/>
      <c r="GH4" s="135"/>
      <c r="GI4" s="135"/>
      <c r="GJ4" s="135"/>
      <c r="GK4" s="135"/>
      <c r="GL4" s="135"/>
      <c r="GM4" s="135"/>
      <c r="GN4" s="135"/>
      <c r="GO4" s="135"/>
      <c r="GP4" s="135"/>
      <c r="GQ4" s="135"/>
      <c r="GR4" s="135"/>
      <c r="GS4" s="135"/>
      <c r="GT4" s="135"/>
      <c r="GU4" s="135"/>
      <c r="GV4" s="135"/>
      <c r="GW4" s="135"/>
      <c r="GX4" s="135"/>
      <c r="GY4" s="135"/>
      <c r="GZ4" s="135"/>
      <c r="HA4" s="135"/>
      <c r="HB4" s="135"/>
      <c r="HC4" s="135"/>
      <c r="HD4" s="135"/>
      <c r="HE4" s="135"/>
      <c r="HF4" s="135"/>
      <c r="HG4" s="135"/>
      <c r="HH4" s="135"/>
      <c r="HI4" s="135"/>
      <c r="HJ4" s="135"/>
      <c r="HK4" s="135"/>
      <c r="HL4" s="135"/>
      <c r="HM4" s="135"/>
      <c r="HN4" s="135"/>
      <c r="HO4" s="135"/>
      <c r="HP4" s="135"/>
      <c r="HQ4" s="135"/>
      <c r="HR4" s="135"/>
      <c r="HS4" s="135"/>
      <c r="HT4" s="135"/>
      <c r="HU4" s="135"/>
      <c r="HV4" s="135"/>
      <c r="HW4" s="135"/>
      <c r="HX4" s="135"/>
      <c r="HY4" s="135"/>
      <c r="HZ4" s="135"/>
      <c r="IA4" s="135"/>
      <c r="IB4" s="135"/>
      <c r="IC4" s="135"/>
      <c r="ID4" s="135"/>
      <c r="IE4" s="135"/>
      <c r="IF4" s="135"/>
      <c r="IG4" s="135"/>
      <c r="IH4" s="135"/>
      <c r="II4" s="135"/>
      <c r="IJ4" s="135"/>
      <c r="IK4" s="135"/>
      <c r="IL4" s="135"/>
      <c r="IM4" s="135"/>
      <c r="IN4" s="135"/>
      <c r="IO4" s="135"/>
      <c r="IP4" s="135"/>
      <c r="IQ4" s="135"/>
      <c r="IR4" s="135"/>
      <c r="IS4" s="135"/>
      <c r="IT4" s="135"/>
      <c r="IU4" s="135"/>
      <c r="IV4" s="135"/>
    </row>
    <row r="5" spans="1:256" ht="19.5" customHeight="1">
      <c r="A5" s="84"/>
      <c r="B5" s="85"/>
      <c r="C5" s="86"/>
      <c r="D5" s="87"/>
      <c r="E5" s="84"/>
      <c r="F5" s="84"/>
      <c r="G5" s="84"/>
      <c r="H5" s="84"/>
      <c r="I5" s="84"/>
      <c r="J5" s="84"/>
      <c r="K5" s="84"/>
      <c r="L5" s="84"/>
      <c r="M5" s="84"/>
      <c r="N5" s="84"/>
      <c r="O5" s="84"/>
      <c r="P5" s="41"/>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5"/>
      <c r="FG5" s="135"/>
      <c r="FH5" s="135"/>
      <c r="FI5" s="135"/>
      <c r="FJ5" s="135"/>
      <c r="FK5" s="135"/>
      <c r="FL5" s="135"/>
      <c r="FM5" s="135"/>
      <c r="FN5" s="135"/>
      <c r="FO5" s="135"/>
      <c r="FP5" s="135"/>
      <c r="FQ5" s="135"/>
      <c r="FR5" s="135"/>
      <c r="FS5" s="135"/>
      <c r="FT5" s="135"/>
      <c r="FU5" s="135"/>
      <c r="FV5" s="135"/>
      <c r="FW5" s="135"/>
      <c r="FX5" s="135"/>
      <c r="FY5" s="135"/>
      <c r="FZ5" s="135"/>
      <c r="GA5" s="135"/>
      <c r="GB5" s="135"/>
      <c r="GC5" s="135"/>
      <c r="GD5" s="135"/>
      <c r="GE5" s="135"/>
      <c r="GF5" s="135"/>
      <c r="GG5" s="135"/>
      <c r="GH5" s="135"/>
      <c r="GI5" s="135"/>
      <c r="GJ5" s="135"/>
      <c r="GK5" s="135"/>
      <c r="GL5" s="135"/>
      <c r="GM5" s="135"/>
      <c r="GN5" s="135"/>
      <c r="GO5" s="135"/>
      <c r="GP5" s="135"/>
      <c r="GQ5" s="135"/>
      <c r="GR5" s="135"/>
      <c r="GS5" s="135"/>
      <c r="GT5" s="135"/>
      <c r="GU5" s="135"/>
      <c r="GV5" s="135"/>
      <c r="GW5" s="135"/>
      <c r="GX5" s="135"/>
      <c r="GY5" s="135"/>
      <c r="GZ5" s="135"/>
      <c r="HA5" s="135"/>
      <c r="HB5" s="135"/>
      <c r="HC5" s="135"/>
      <c r="HD5" s="135"/>
      <c r="HE5" s="135"/>
      <c r="HF5" s="135"/>
      <c r="HG5" s="135"/>
      <c r="HH5" s="135"/>
      <c r="HI5" s="135"/>
      <c r="HJ5" s="135"/>
      <c r="HK5" s="135"/>
      <c r="HL5" s="135"/>
      <c r="HM5" s="135"/>
      <c r="HN5" s="135"/>
      <c r="HO5" s="135"/>
      <c r="HP5" s="135"/>
      <c r="HQ5" s="135"/>
      <c r="HR5" s="135"/>
      <c r="HS5" s="135"/>
      <c r="HT5" s="135"/>
      <c r="HU5" s="135"/>
      <c r="HV5" s="135"/>
      <c r="HW5" s="135"/>
      <c r="HX5" s="135"/>
      <c r="HY5" s="135"/>
      <c r="HZ5" s="135"/>
      <c r="IA5" s="135"/>
      <c r="IB5" s="135"/>
      <c r="IC5" s="135"/>
      <c r="ID5" s="135"/>
      <c r="IE5" s="135"/>
      <c r="IF5" s="135"/>
      <c r="IG5" s="135"/>
      <c r="IH5" s="135"/>
      <c r="II5" s="135"/>
      <c r="IJ5" s="135"/>
      <c r="IK5" s="135"/>
      <c r="IL5" s="135"/>
      <c r="IM5" s="135"/>
      <c r="IN5" s="135"/>
      <c r="IO5" s="135"/>
      <c r="IP5" s="135"/>
      <c r="IQ5" s="135"/>
      <c r="IR5" s="135"/>
      <c r="IS5" s="135"/>
      <c r="IT5" s="135"/>
      <c r="IU5" s="135"/>
      <c r="IV5" s="135"/>
    </row>
    <row r="6" spans="1:256" ht="9.75" customHeight="1">
      <c r="A6" s="84"/>
      <c r="B6" s="85"/>
      <c r="C6" s="86"/>
      <c r="D6" s="87"/>
      <c r="E6" s="84"/>
      <c r="F6" s="84"/>
      <c r="G6" s="84"/>
      <c r="H6" s="84"/>
      <c r="I6" s="84"/>
      <c r="J6" s="84"/>
      <c r="K6" s="84"/>
      <c r="L6" s="84"/>
      <c r="M6" s="84"/>
      <c r="N6" s="84"/>
      <c r="O6" s="84"/>
      <c r="P6" s="41"/>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5"/>
      <c r="FG6" s="135"/>
      <c r="FH6" s="135"/>
      <c r="FI6" s="135"/>
      <c r="FJ6" s="135"/>
      <c r="FK6" s="135"/>
      <c r="FL6" s="135"/>
      <c r="FM6" s="135"/>
      <c r="FN6" s="135"/>
      <c r="FO6" s="135"/>
      <c r="FP6" s="135"/>
      <c r="FQ6" s="135"/>
      <c r="FR6" s="135"/>
      <c r="FS6" s="135"/>
      <c r="FT6" s="135"/>
      <c r="FU6" s="135"/>
      <c r="FV6" s="135"/>
      <c r="FW6" s="135"/>
      <c r="FX6" s="135"/>
      <c r="FY6" s="135"/>
      <c r="FZ6" s="135"/>
      <c r="GA6" s="135"/>
      <c r="GB6" s="135"/>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c r="HC6" s="135"/>
      <c r="HD6" s="135"/>
      <c r="HE6" s="135"/>
      <c r="HF6" s="135"/>
      <c r="HG6" s="135"/>
      <c r="HH6" s="135"/>
      <c r="HI6" s="135"/>
      <c r="HJ6" s="135"/>
      <c r="HK6" s="135"/>
      <c r="HL6" s="135"/>
      <c r="HM6" s="135"/>
      <c r="HN6" s="135"/>
      <c r="HO6" s="135"/>
      <c r="HP6" s="135"/>
      <c r="HQ6" s="135"/>
      <c r="HR6" s="135"/>
      <c r="HS6" s="135"/>
      <c r="HT6" s="135"/>
      <c r="HU6" s="135"/>
      <c r="HV6" s="135"/>
      <c r="HW6" s="135"/>
      <c r="HX6" s="135"/>
      <c r="HY6" s="135"/>
      <c r="HZ6" s="135"/>
      <c r="IA6" s="135"/>
      <c r="IB6" s="135"/>
      <c r="IC6" s="135"/>
      <c r="ID6" s="135"/>
      <c r="IE6" s="135"/>
      <c r="IF6" s="135"/>
      <c r="IG6" s="135"/>
      <c r="IH6" s="135"/>
      <c r="II6" s="135"/>
      <c r="IJ6" s="135"/>
      <c r="IK6" s="135"/>
      <c r="IL6" s="135"/>
      <c r="IM6" s="135"/>
      <c r="IN6" s="135"/>
      <c r="IO6" s="135"/>
      <c r="IP6" s="135"/>
      <c r="IQ6" s="135"/>
      <c r="IR6" s="135"/>
      <c r="IS6" s="135"/>
      <c r="IT6" s="135"/>
      <c r="IU6" s="135"/>
      <c r="IV6" s="135"/>
    </row>
    <row r="7" spans="1:256" ht="31.5" customHeight="1">
      <c r="A7" s="215" t="str">
        <f>KOPTĀME!A11</f>
        <v xml:space="preserve">Objekta nosaukums: Koncertdārza "PŪT, VĒJIŅI" ēkas pārbūve, Peldu ielā 57, Liepājā </v>
      </c>
      <c r="B7" s="215"/>
      <c r="C7" s="215"/>
      <c r="D7" s="215"/>
      <c r="E7" s="215"/>
      <c r="F7" s="215"/>
      <c r="G7" s="215"/>
      <c r="H7" s="215"/>
      <c r="I7" s="21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c r="FN7" s="135"/>
      <c r="FO7" s="135"/>
      <c r="FP7" s="135"/>
      <c r="FQ7" s="135"/>
      <c r="FR7" s="135"/>
      <c r="FS7" s="135"/>
      <c r="FT7" s="135"/>
      <c r="FU7" s="135"/>
      <c r="FV7" s="135"/>
      <c r="FW7" s="135"/>
      <c r="FX7" s="135"/>
      <c r="FY7" s="135"/>
      <c r="FZ7" s="135"/>
      <c r="GA7" s="135"/>
      <c r="GB7" s="135"/>
      <c r="GC7" s="135"/>
      <c r="GD7" s="135"/>
      <c r="GE7" s="135"/>
      <c r="GF7" s="135"/>
      <c r="GG7" s="135"/>
      <c r="GH7" s="135"/>
      <c r="GI7" s="135"/>
      <c r="GJ7" s="135"/>
      <c r="GK7" s="135"/>
      <c r="GL7" s="135"/>
      <c r="GM7" s="135"/>
      <c r="GN7" s="135"/>
      <c r="GO7" s="135"/>
      <c r="GP7" s="135"/>
      <c r="GQ7" s="135"/>
      <c r="GR7" s="135"/>
      <c r="GS7" s="135"/>
      <c r="GT7" s="135"/>
      <c r="GU7" s="135"/>
      <c r="GV7" s="135"/>
      <c r="GW7" s="135"/>
      <c r="GX7" s="135"/>
      <c r="GY7" s="135"/>
      <c r="GZ7" s="135"/>
      <c r="HA7" s="135"/>
      <c r="HB7" s="135"/>
      <c r="HC7" s="135"/>
      <c r="HD7" s="135"/>
      <c r="HE7" s="135"/>
      <c r="HF7" s="135"/>
      <c r="HG7" s="135"/>
      <c r="HH7" s="135"/>
      <c r="HI7" s="135"/>
      <c r="HJ7" s="135"/>
      <c r="HK7" s="135"/>
      <c r="HL7" s="135"/>
      <c r="HM7" s="135"/>
      <c r="HN7" s="135"/>
      <c r="HO7" s="135"/>
      <c r="HP7" s="135"/>
      <c r="HQ7" s="135"/>
      <c r="HR7" s="135"/>
      <c r="HS7" s="135"/>
      <c r="HT7" s="135"/>
      <c r="HU7" s="135"/>
      <c r="HV7" s="135"/>
      <c r="HW7" s="135"/>
      <c r="HX7" s="135"/>
      <c r="HY7" s="135"/>
      <c r="HZ7" s="135"/>
      <c r="IA7" s="135"/>
      <c r="IB7" s="135"/>
      <c r="IC7" s="135"/>
      <c r="ID7" s="135"/>
      <c r="IE7" s="135"/>
      <c r="IF7" s="135"/>
      <c r="IG7" s="135"/>
      <c r="IH7" s="135"/>
      <c r="II7" s="135"/>
      <c r="IJ7" s="135"/>
      <c r="IK7" s="135"/>
      <c r="IL7" s="135"/>
      <c r="IM7" s="135"/>
      <c r="IN7" s="135"/>
      <c r="IO7" s="135"/>
      <c r="IP7" s="135"/>
      <c r="IQ7" s="135"/>
      <c r="IR7" s="135"/>
      <c r="IS7" s="135"/>
      <c r="IT7" s="135"/>
      <c r="IU7" s="135"/>
      <c r="IV7" s="135"/>
    </row>
    <row r="8" spans="1:256" ht="24.75" customHeight="1">
      <c r="A8" s="216" t="str">
        <f>KOPTĀME!A12</f>
        <v xml:space="preserve">Būves nosaukums: Koncertdārza "PŪT, VĒJIŅI" ēkas pārbūve, Peldu ielā 57, Liepājā </v>
      </c>
      <c r="B8" s="216"/>
      <c r="C8" s="216"/>
      <c r="D8" s="216"/>
      <c r="E8" s="216"/>
      <c r="F8" s="216"/>
      <c r="G8" s="216"/>
      <c r="H8" s="216"/>
      <c r="I8" s="216"/>
      <c r="J8" s="136"/>
      <c r="K8" s="137"/>
      <c r="L8" s="137"/>
      <c r="M8" s="137"/>
      <c r="N8" s="137"/>
      <c r="O8" s="137"/>
    </row>
    <row r="9" spans="1:256" ht="19.5" customHeight="1">
      <c r="A9" s="114" t="str">
        <f>KOPTĀME!A13</f>
        <v xml:space="preserve">Objekta adrese: Peldu ielā 57, Liepājā </v>
      </c>
      <c r="B9" s="114"/>
      <c r="C9" s="42"/>
      <c r="D9" s="116"/>
      <c r="E9" s="116"/>
      <c r="F9" s="116"/>
      <c r="G9" s="116"/>
      <c r="H9" s="116"/>
      <c r="I9" s="116"/>
      <c r="J9" s="138"/>
      <c r="K9" s="138"/>
      <c r="L9" s="138"/>
      <c r="M9" s="138"/>
      <c r="N9" s="138"/>
      <c r="O9" s="138"/>
    </row>
    <row r="10" spans="1:256" ht="23.25" customHeight="1">
      <c r="A10" s="114" t="str">
        <f>KOPTĀME!A14</f>
        <v>Pasūtījuma Nr. LPP2019/78</v>
      </c>
      <c r="B10" s="114"/>
      <c r="C10" s="117"/>
      <c r="D10" s="118"/>
      <c r="E10" s="118"/>
      <c r="F10" s="118"/>
      <c r="G10" s="118"/>
      <c r="H10" s="118"/>
      <c r="I10" s="118"/>
      <c r="J10" s="139"/>
      <c r="K10" s="117"/>
      <c r="L10" s="117"/>
      <c r="M10" s="117"/>
      <c r="N10" s="117"/>
      <c r="O10" s="117"/>
    </row>
    <row r="11" spans="1:256" ht="13.5">
      <c r="A11" s="119"/>
      <c r="B11" s="119"/>
      <c r="C11" s="120"/>
      <c r="D11" s="120"/>
      <c r="E11" s="120"/>
      <c r="F11" s="120"/>
      <c r="G11" s="19" t="s">
        <v>41</v>
      </c>
      <c r="H11" s="121">
        <f>E35</f>
        <v>0</v>
      </c>
      <c r="I11" s="122"/>
      <c r="J11" s="140"/>
      <c r="K11" s="140"/>
      <c r="L11" s="141"/>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row>
    <row r="12" spans="1:256" ht="13.5">
      <c r="A12" s="119"/>
      <c r="B12" s="119"/>
      <c r="C12" s="120"/>
      <c r="D12" s="120"/>
      <c r="E12" s="120"/>
      <c r="F12" s="120"/>
      <c r="G12" s="19" t="s">
        <v>19</v>
      </c>
      <c r="H12" s="121">
        <f>I31</f>
        <v>0</v>
      </c>
      <c r="I12" s="122"/>
      <c r="J12" s="140"/>
      <c r="K12" s="140"/>
      <c r="L12" s="141"/>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row>
    <row r="13" spans="1:256" ht="13.5">
      <c r="A13" s="119"/>
      <c r="B13" s="119"/>
      <c r="C13" s="120"/>
      <c r="D13" s="120"/>
      <c r="E13" s="120"/>
      <c r="F13" s="120"/>
      <c r="G13" s="19"/>
      <c r="H13" s="121"/>
      <c r="I13" s="122"/>
      <c r="J13" s="140"/>
      <c r="K13" s="140"/>
      <c r="L13" s="141"/>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row>
    <row r="14" spans="1:256" ht="13.5" customHeight="1">
      <c r="A14" s="217" t="s">
        <v>10</v>
      </c>
      <c r="B14" s="217" t="s">
        <v>20</v>
      </c>
      <c r="C14" s="219" t="s">
        <v>33</v>
      </c>
      <c r="D14" s="220"/>
      <c r="E14" s="223" t="s">
        <v>34</v>
      </c>
      <c r="F14" s="225" t="s">
        <v>21</v>
      </c>
      <c r="G14" s="226"/>
      <c r="H14" s="227"/>
      <c r="I14" s="228" t="s">
        <v>22</v>
      </c>
      <c r="J14" s="62"/>
      <c r="K14" s="62"/>
      <c r="L14" s="62"/>
      <c r="M14" s="62"/>
      <c r="N14" s="62"/>
      <c r="O14" s="63"/>
      <c r="P14" s="142"/>
      <c r="Q14" s="142"/>
      <c r="R14" s="142"/>
      <c r="S14" s="142"/>
      <c r="T14" s="142"/>
      <c r="U14" s="142"/>
      <c r="V14" s="142"/>
      <c r="W14" s="142"/>
      <c r="X14" s="142"/>
      <c r="Y14" s="142"/>
      <c r="Z14" s="142"/>
      <c r="AA14" s="142"/>
      <c r="AB14" s="142"/>
      <c r="AC14" s="142"/>
      <c r="AD14" s="142"/>
      <c r="AE14" s="142"/>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1:256" ht="20.25" customHeight="1">
      <c r="A15" s="218"/>
      <c r="B15" s="218"/>
      <c r="C15" s="221"/>
      <c r="D15" s="222"/>
      <c r="E15" s="224"/>
      <c r="F15" s="123" t="s">
        <v>37</v>
      </c>
      <c r="G15" s="123" t="s">
        <v>35</v>
      </c>
      <c r="H15" s="123" t="s">
        <v>36</v>
      </c>
      <c r="I15" s="229"/>
      <c r="J15" s="62"/>
      <c r="K15" s="62"/>
      <c r="L15" s="62"/>
      <c r="M15" s="62"/>
      <c r="N15" s="62"/>
      <c r="O15" s="63"/>
      <c r="P15" s="142"/>
      <c r="Q15" s="142"/>
      <c r="R15" s="142"/>
      <c r="S15" s="142"/>
      <c r="T15" s="142"/>
      <c r="U15" s="142"/>
      <c r="V15" s="142"/>
      <c r="W15" s="142"/>
      <c r="X15" s="142"/>
      <c r="Y15" s="142"/>
      <c r="Z15" s="142"/>
      <c r="AA15" s="142"/>
      <c r="AB15" s="142"/>
      <c r="AC15" s="142"/>
      <c r="AD15" s="142"/>
      <c r="AE15" s="142"/>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1:256" ht="32.25" customHeight="1">
      <c r="A16" s="124">
        <v>1</v>
      </c>
      <c r="B16" s="125">
        <f>'1_Demontāža'!D2</f>
        <v>1</v>
      </c>
      <c r="C16" s="212" t="str">
        <f>'1_Demontāža'!A3</f>
        <v>DEMONTĀŽAS DARBI</v>
      </c>
      <c r="D16" s="213"/>
      <c r="E16" s="126">
        <f>'1_Demontāža'!P23</f>
        <v>0</v>
      </c>
      <c r="F16" s="126">
        <f>'1_Demontāža'!M23</f>
        <v>0</v>
      </c>
      <c r="G16" s="126">
        <f>'1_Demontāža'!N23</f>
        <v>0</v>
      </c>
      <c r="H16" s="126">
        <f>'1_Demontāža'!O23</f>
        <v>0</v>
      </c>
      <c r="I16" s="126">
        <f>'1_Demontāža'!L23</f>
        <v>0</v>
      </c>
      <c r="J16" s="62"/>
      <c r="K16" s="62"/>
      <c r="L16" s="63"/>
      <c r="M16" s="62"/>
      <c r="N16" s="62"/>
      <c r="O16" s="62"/>
      <c r="P16" s="143"/>
      <c r="Q16" s="143"/>
      <c r="R16" s="143"/>
      <c r="S16" s="143"/>
      <c r="T16" s="143"/>
      <c r="U16" s="143"/>
      <c r="V16" s="143"/>
      <c r="W16" s="143"/>
      <c r="X16" s="143"/>
      <c r="Y16" s="143"/>
      <c r="Z16" s="143"/>
      <c r="AA16" s="143"/>
      <c r="AB16" s="143"/>
      <c r="AC16" s="143"/>
      <c r="AD16" s="143"/>
      <c r="AE16" s="143"/>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row>
    <row r="17" spans="1:256" ht="32.25" customHeight="1">
      <c r="A17" s="124">
        <v>2</v>
      </c>
      <c r="B17" s="125">
        <f>'2_Vispārējie būvdarbi'!D2</f>
        <v>2</v>
      </c>
      <c r="C17" s="212" t="str">
        <f>'2_Vispārējie būvdarbi'!A3</f>
        <v>VISPĀRĒJIE BŪVDARBI</v>
      </c>
      <c r="D17" s="213"/>
      <c r="E17" s="126">
        <f>'2_Vispārējie būvdarbi'!P269</f>
        <v>0</v>
      </c>
      <c r="F17" s="126">
        <f>'2_Vispārējie būvdarbi'!M269</f>
        <v>0</v>
      </c>
      <c r="G17" s="126">
        <f>'2_Vispārējie būvdarbi'!N269</f>
        <v>0</v>
      </c>
      <c r="H17" s="126">
        <f>'2_Vispārējie būvdarbi'!O269</f>
        <v>0</v>
      </c>
      <c r="I17" s="126">
        <f>'2_Vispārējie būvdarbi'!L269</f>
        <v>0</v>
      </c>
      <c r="J17" s="62"/>
      <c r="K17" s="62"/>
      <c r="L17" s="63"/>
      <c r="M17" s="62"/>
      <c r="N17" s="62"/>
      <c r="O17" s="62"/>
      <c r="P17" s="143"/>
      <c r="Q17" s="143"/>
      <c r="R17" s="143"/>
      <c r="S17" s="143"/>
      <c r="T17" s="143"/>
      <c r="U17" s="143"/>
      <c r="V17" s="143"/>
      <c r="W17" s="143"/>
      <c r="X17" s="143"/>
      <c r="Y17" s="143"/>
      <c r="Z17" s="143"/>
      <c r="AA17" s="143"/>
      <c r="AB17" s="143"/>
      <c r="AC17" s="143"/>
      <c r="AD17" s="143"/>
      <c r="AE17" s="143"/>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row>
    <row r="18" spans="1:256" ht="32.25" customHeight="1">
      <c r="A18" s="124">
        <v>3</v>
      </c>
      <c r="B18" s="125">
        <f>'3_UK'!D2</f>
        <v>3</v>
      </c>
      <c r="C18" s="212" t="str">
        <f>'3_UK'!A3</f>
        <v>ŪDENSAPGĀDES UN KANALIZĀCIJAS TĪKLI</v>
      </c>
      <c r="D18" s="213"/>
      <c r="E18" s="126">
        <f>'3_UK'!P63</f>
        <v>0</v>
      </c>
      <c r="F18" s="126">
        <f>'3_UK'!M63</f>
        <v>0</v>
      </c>
      <c r="G18" s="126">
        <f>'3_UK'!N63</f>
        <v>0</v>
      </c>
      <c r="H18" s="126">
        <f>'3_UK'!O63</f>
        <v>0</v>
      </c>
      <c r="I18" s="126">
        <f>'3_UK'!L63</f>
        <v>0</v>
      </c>
      <c r="J18" s="62"/>
      <c r="K18" s="62"/>
      <c r="L18" s="63"/>
      <c r="M18" s="62"/>
      <c r="N18" s="62"/>
      <c r="O18" s="62"/>
      <c r="P18" s="143"/>
      <c r="Q18" s="143"/>
      <c r="R18" s="143"/>
      <c r="S18" s="143"/>
      <c r="T18" s="143"/>
      <c r="U18" s="143"/>
      <c r="V18" s="143"/>
      <c r="W18" s="143"/>
      <c r="X18" s="143"/>
      <c r="Y18" s="143"/>
      <c r="Z18" s="143"/>
      <c r="AA18" s="143"/>
      <c r="AB18" s="143"/>
      <c r="AC18" s="143"/>
      <c r="AD18" s="143"/>
      <c r="AE18" s="143"/>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row>
    <row r="19" spans="1:256" ht="32.25" customHeight="1">
      <c r="A19" s="124">
        <v>4</v>
      </c>
      <c r="B19" s="125">
        <f>'4_AVK'!D2</f>
        <v>4</v>
      </c>
      <c r="C19" s="212" t="str">
        <f>'4_AVK'!A3</f>
        <v>VENTILĀCIJA</v>
      </c>
      <c r="D19" s="213"/>
      <c r="E19" s="126">
        <f>'4_AVK'!P31</f>
        <v>0</v>
      </c>
      <c r="F19" s="126">
        <f>'4_AVK'!M31</f>
        <v>0</v>
      </c>
      <c r="G19" s="126">
        <f>'4_AVK'!N31</f>
        <v>0</v>
      </c>
      <c r="H19" s="126">
        <f>'4_AVK'!O31</f>
        <v>0</v>
      </c>
      <c r="I19" s="126">
        <f>'4_AVK'!L31</f>
        <v>0</v>
      </c>
      <c r="J19" s="62"/>
      <c r="K19" s="62"/>
      <c r="L19" s="63"/>
      <c r="M19" s="62"/>
      <c r="N19" s="62"/>
      <c r="O19" s="62"/>
      <c r="P19" s="143"/>
      <c r="Q19" s="143"/>
      <c r="R19" s="143"/>
      <c r="S19" s="143"/>
      <c r="T19" s="143"/>
      <c r="U19" s="143"/>
      <c r="V19" s="143"/>
      <c r="W19" s="143"/>
      <c r="X19" s="143"/>
      <c r="Y19" s="143"/>
      <c r="Z19" s="143"/>
      <c r="AA19" s="143"/>
      <c r="AB19" s="143"/>
      <c r="AC19" s="143"/>
      <c r="AD19" s="143"/>
      <c r="AE19" s="143"/>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row>
    <row r="20" spans="1:256" ht="32.25" customHeight="1">
      <c r="A20" s="124">
        <v>5</v>
      </c>
      <c r="B20" s="125">
        <f>'5_UAS'!D2</f>
        <v>5</v>
      </c>
      <c r="C20" s="212" t="str">
        <f>'5_UAS'!A3</f>
        <v>UGUNSDZĒSĪBAS AUTOMĀTIKAS SISTĒMA</v>
      </c>
      <c r="D20" s="213"/>
      <c r="E20" s="126">
        <f>'5_UAS'!P30</f>
        <v>0</v>
      </c>
      <c r="F20" s="126">
        <f>'5_UAS'!M30</f>
        <v>0</v>
      </c>
      <c r="G20" s="126">
        <f>'5_UAS'!N30</f>
        <v>0</v>
      </c>
      <c r="H20" s="126">
        <f>'5_UAS'!O30</f>
        <v>0</v>
      </c>
      <c r="I20" s="126">
        <f>'5_UAS'!L30</f>
        <v>0</v>
      </c>
      <c r="J20" s="62"/>
      <c r="K20" s="62"/>
      <c r="L20" s="63"/>
      <c r="M20" s="62"/>
      <c r="N20" s="62"/>
      <c r="O20" s="62"/>
      <c r="P20" s="143"/>
      <c r="Q20" s="143"/>
      <c r="R20" s="143"/>
      <c r="S20" s="143"/>
      <c r="T20" s="143"/>
      <c r="U20" s="143"/>
      <c r="V20" s="143"/>
      <c r="W20" s="143"/>
      <c r="X20" s="143"/>
      <c r="Y20" s="143"/>
      <c r="Z20" s="143"/>
      <c r="AA20" s="143"/>
      <c r="AB20" s="143"/>
      <c r="AC20" s="143"/>
      <c r="AD20" s="143"/>
      <c r="AE20" s="143"/>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row>
    <row r="21" spans="1:256" ht="32.25" customHeight="1">
      <c r="A21" s="124">
        <v>6</v>
      </c>
      <c r="B21" s="125">
        <f>'6_EES'!D2</f>
        <v>6</v>
      </c>
      <c r="C21" s="212" t="str">
        <f>'6_EES'!A3</f>
        <v>APSARDZES SIGNALIZĀCIJA</v>
      </c>
      <c r="D21" s="213"/>
      <c r="E21" s="126">
        <f>'6_EES'!P35</f>
        <v>0</v>
      </c>
      <c r="F21" s="126">
        <f>'6_EES'!M35</f>
        <v>0</v>
      </c>
      <c r="G21" s="126">
        <f>'6_EES'!N35</f>
        <v>0</v>
      </c>
      <c r="H21" s="126">
        <f>'6_EES'!O35</f>
        <v>0</v>
      </c>
      <c r="I21" s="126">
        <f>'6_EES'!L35</f>
        <v>0</v>
      </c>
      <c r="J21" s="62"/>
      <c r="K21" s="62"/>
      <c r="L21" s="63"/>
      <c r="M21" s="62"/>
      <c r="N21" s="62"/>
      <c r="O21" s="62"/>
      <c r="P21" s="143"/>
      <c r="Q21" s="143"/>
      <c r="R21" s="143"/>
      <c r="S21" s="143"/>
      <c r="T21" s="143"/>
      <c r="U21" s="143"/>
      <c r="V21" s="143"/>
      <c r="W21" s="143"/>
      <c r="X21" s="143"/>
      <c r="Y21" s="143"/>
      <c r="Z21" s="143"/>
      <c r="AA21" s="143"/>
      <c r="AB21" s="143"/>
      <c r="AC21" s="143"/>
      <c r="AD21" s="143"/>
      <c r="AE21" s="143"/>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row>
    <row r="22" spans="1:256" ht="32.25" customHeight="1">
      <c r="A22" s="124">
        <v>7</v>
      </c>
      <c r="B22" s="125">
        <f>'7_EL'!D2</f>
        <v>7</v>
      </c>
      <c r="C22" s="212" t="str">
        <f>'7_EL'!A3</f>
        <v>ELEKTROAPGĀDE, APGAISMOJUMS</v>
      </c>
      <c r="D22" s="213"/>
      <c r="E22" s="126">
        <f>'7_EL'!P108</f>
        <v>0</v>
      </c>
      <c r="F22" s="126">
        <f>'7_EL'!M108</f>
        <v>0</v>
      </c>
      <c r="G22" s="126">
        <f>'7_EL'!N108</f>
        <v>0</v>
      </c>
      <c r="H22" s="126">
        <f>'7_EL'!O108</f>
        <v>0</v>
      </c>
      <c r="I22" s="126">
        <f>'7_EL'!L108</f>
        <v>0</v>
      </c>
      <c r="J22" s="62"/>
      <c r="K22" s="62"/>
      <c r="L22" s="63"/>
      <c r="M22" s="62"/>
      <c r="N22" s="62"/>
      <c r="O22" s="62"/>
      <c r="P22" s="143"/>
      <c r="Q22" s="143"/>
      <c r="R22" s="143"/>
      <c r="S22" s="143"/>
      <c r="T22" s="143"/>
      <c r="U22" s="143"/>
      <c r="V22" s="143"/>
      <c r="W22" s="143"/>
      <c r="X22" s="143"/>
      <c r="Y22" s="143"/>
      <c r="Z22" s="143"/>
      <c r="AA22" s="143"/>
      <c r="AB22" s="143"/>
      <c r="AC22" s="143"/>
      <c r="AD22" s="143"/>
      <c r="AE22" s="143"/>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row>
    <row r="23" spans="1:256" ht="32.25" customHeight="1">
      <c r="A23" s="124">
        <v>8</v>
      </c>
      <c r="B23" s="125">
        <f>'8_Zibensaizsardzība'!D2</f>
        <v>8</v>
      </c>
      <c r="C23" s="212" t="str">
        <f>'8_Zibensaizsardzība'!A3</f>
        <v>ZIBENSAIZSARDZĪBA UN ZEMĒJUMS</v>
      </c>
      <c r="D23" s="213"/>
      <c r="E23" s="126">
        <f>'8_Zibensaizsardzība'!P38</f>
        <v>0</v>
      </c>
      <c r="F23" s="126">
        <f>'8_Zibensaizsardzība'!M38</f>
        <v>0</v>
      </c>
      <c r="G23" s="126">
        <f>'8_Zibensaizsardzība'!N38</f>
        <v>0</v>
      </c>
      <c r="H23" s="126">
        <f>'8_Zibensaizsardzība'!O38</f>
        <v>0</v>
      </c>
      <c r="I23" s="126">
        <f>'8_Zibensaizsardzība'!L38</f>
        <v>0</v>
      </c>
      <c r="J23" s="62"/>
      <c r="K23" s="62"/>
      <c r="L23" s="63"/>
      <c r="M23" s="62"/>
      <c r="N23" s="62"/>
      <c r="O23" s="62"/>
      <c r="P23" s="143"/>
      <c r="Q23" s="143"/>
      <c r="R23" s="143"/>
      <c r="S23" s="143"/>
      <c r="T23" s="143"/>
      <c r="U23" s="143"/>
      <c r="V23" s="143"/>
      <c r="W23" s="143"/>
      <c r="X23" s="143"/>
      <c r="Y23" s="143"/>
      <c r="Z23" s="143"/>
      <c r="AA23" s="143"/>
      <c r="AB23" s="143"/>
      <c r="AC23" s="143"/>
      <c r="AD23" s="143"/>
      <c r="AE23" s="143"/>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row>
    <row r="24" spans="1:256" ht="32.25" customHeight="1">
      <c r="A24" s="124">
        <v>9</v>
      </c>
      <c r="B24" s="125">
        <f>'9_Video'!D2</f>
        <v>9</v>
      </c>
      <c r="C24" s="212" t="str">
        <f>'9_Video'!A3</f>
        <v>DATU UN VIDEONOVĒROŠANAS SISTĒMA</v>
      </c>
      <c r="D24" s="213"/>
      <c r="E24" s="126">
        <f>'9_Video'!P46</f>
        <v>0</v>
      </c>
      <c r="F24" s="126">
        <f>'9_Video'!M46</f>
        <v>0</v>
      </c>
      <c r="G24" s="126">
        <f>'9_Video'!N46</f>
        <v>0</v>
      </c>
      <c r="H24" s="126">
        <f>'9_Video'!O46</f>
        <v>0</v>
      </c>
      <c r="I24" s="126">
        <f>'9_Video'!L46</f>
        <v>0</v>
      </c>
      <c r="J24" s="62"/>
      <c r="K24" s="62"/>
      <c r="L24" s="63"/>
      <c r="M24" s="62"/>
      <c r="N24" s="62"/>
      <c r="O24" s="62"/>
      <c r="P24" s="143"/>
      <c r="Q24" s="143"/>
      <c r="R24" s="143"/>
      <c r="S24" s="143"/>
      <c r="T24" s="143"/>
      <c r="U24" s="143"/>
      <c r="V24" s="143"/>
      <c r="W24" s="143"/>
      <c r="X24" s="143"/>
      <c r="Y24" s="143"/>
      <c r="Z24" s="143"/>
      <c r="AA24" s="143"/>
      <c r="AB24" s="143"/>
      <c r="AC24" s="143"/>
      <c r="AD24" s="143"/>
      <c r="AE24" s="143"/>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row>
    <row r="25" spans="1:256" ht="48.75" customHeight="1">
      <c r="A25" s="124">
        <v>10</v>
      </c>
      <c r="B25" s="125">
        <f>'10_ŪKT'!D2</f>
        <v>10</v>
      </c>
      <c r="C25" s="212" t="str">
        <f>'10_ŪKT'!A3</f>
        <v>ĀRĒJIE ŪDENSAPGĀDES, SADZĪVES KANALIZĀCIJAS UN LIETUSŪDENS KANALIZĀCIJAS TĪKLI</v>
      </c>
      <c r="D25" s="213"/>
      <c r="E25" s="126">
        <f>'10_ŪKT'!P197</f>
        <v>0</v>
      </c>
      <c r="F25" s="126">
        <f>'10_ŪKT'!M197</f>
        <v>0</v>
      </c>
      <c r="G25" s="126">
        <f>'10_ŪKT'!N197</f>
        <v>0</v>
      </c>
      <c r="H25" s="126">
        <f>'10_ŪKT'!O197</f>
        <v>0</v>
      </c>
      <c r="I25" s="126">
        <f>'10_ŪKT'!L197</f>
        <v>0</v>
      </c>
      <c r="J25" s="62"/>
      <c r="K25" s="62"/>
      <c r="L25" s="63"/>
      <c r="M25" s="62"/>
      <c r="N25" s="62"/>
      <c r="O25" s="62"/>
      <c r="P25" s="143"/>
      <c r="Q25" s="143"/>
      <c r="R25" s="143"/>
      <c r="S25" s="143"/>
      <c r="T25" s="143"/>
      <c r="U25" s="143"/>
      <c r="V25" s="143"/>
      <c r="W25" s="143"/>
      <c r="X25" s="143"/>
      <c r="Y25" s="143"/>
      <c r="Z25" s="143"/>
      <c r="AA25" s="143"/>
      <c r="AB25" s="143"/>
      <c r="AC25" s="143"/>
      <c r="AD25" s="143"/>
      <c r="AE25" s="143"/>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row>
    <row r="26" spans="1:256" ht="32.25" customHeight="1">
      <c r="A26" s="124">
        <v>11</v>
      </c>
      <c r="B26" s="125">
        <f>'11_ELT_Apg.'!D2</f>
        <v>11</v>
      </c>
      <c r="C26" s="212" t="str">
        <f>'11_ELT_Apg.'!A3</f>
        <v>ĀRĒJAIS APGAISMOJUMS</v>
      </c>
      <c r="D26" s="213"/>
      <c r="E26" s="126">
        <f>'11_ELT_Apg.'!P83</f>
        <v>0</v>
      </c>
      <c r="F26" s="126">
        <f>'11_ELT_Apg.'!M83</f>
        <v>0</v>
      </c>
      <c r="G26" s="126">
        <f>'11_ELT_Apg.'!N83</f>
        <v>0</v>
      </c>
      <c r="H26" s="126">
        <f>'11_ELT_Apg.'!O83</f>
        <v>0</v>
      </c>
      <c r="I26" s="126">
        <f>'11_ELT_Apg.'!L83</f>
        <v>0</v>
      </c>
      <c r="J26" s="62"/>
      <c r="K26" s="62"/>
      <c r="L26" s="63"/>
      <c r="M26" s="62"/>
      <c r="N26" s="62"/>
      <c r="O26" s="62"/>
      <c r="P26" s="143"/>
      <c r="Q26" s="143"/>
      <c r="R26" s="143"/>
      <c r="S26" s="143"/>
      <c r="T26" s="143"/>
      <c r="U26" s="143"/>
      <c r="V26" s="143"/>
      <c r="W26" s="143"/>
      <c r="X26" s="143"/>
      <c r="Y26" s="143"/>
      <c r="Z26" s="143"/>
      <c r="AA26" s="143"/>
      <c r="AB26" s="143"/>
      <c r="AC26" s="143"/>
      <c r="AD26" s="143"/>
      <c r="AE26" s="143"/>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row>
    <row r="27" spans="1:256" ht="32.25" customHeight="1">
      <c r="A27" s="124">
        <v>12</v>
      </c>
      <c r="B27" s="125">
        <f>'12_ELT'!D2</f>
        <v>12</v>
      </c>
      <c r="C27" s="212" t="str">
        <f>'12_ELT'!A3</f>
        <v>ĀRĒJĀ ELEKTROAPGĀDE</v>
      </c>
      <c r="D27" s="213"/>
      <c r="E27" s="126">
        <f>'12_ELT'!P71</f>
        <v>0</v>
      </c>
      <c r="F27" s="126">
        <f>'12_ELT'!M71</f>
        <v>0</v>
      </c>
      <c r="G27" s="126">
        <f>'12_ELT'!N71</f>
        <v>0</v>
      </c>
      <c r="H27" s="126">
        <f>'12_ELT'!O71</f>
        <v>0</v>
      </c>
      <c r="I27" s="126">
        <f>'12_ELT'!L71</f>
        <v>0</v>
      </c>
      <c r="J27" s="62"/>
      <c r="K27" s="62"/>
      <c r="L27" s="63"/>
      <c r="M27" s="62"/>
      <c r="N27" s="62"/>
      <c r="O27" s="62"/>
      <c r="P27" s="143"/>
      <c r="Q27" s="143"/>
      <c r="R27" s="143"/>
      <c r="S27" s="143"/>
      <c r="T27" s="143"/>
      <c r="U27" s="143"/>
      <c r="V27" s="143"/>
      <c r="W27" s="143"/>
      <c r="X27" s="143"/>
      <c r="Y27" s="143"/>
      <c r="Z27" s="143"/>
      <c r="AA27" s="143"/>
      <c r="AB27" s="143"/>
      <c r="AC27" s="143"/>
      <c r="AD27" s="143"/>
      <c r="AE27" s="143"/>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row>
    <row r="28" spans="1:256" ht="32.25" customHeight="1">
      <c r="A28" s="124">
        <v>13</v>
      </c>
      <c r="B28" s="125">
        <f>'13_CD'!D2</f>
        <v>13</v>
      </c>
      <c r="C28" s="212" t="str">
        <f>'13_CD'!A3</f>
        <v>CEĻU DARBI</v>
      </c>
      <c r="D28" s="213"/>
      <c r="E28" s="126">
        <f>'13_CD'!P52</f>
        <v>0</v>
      </c>
      <c r="F28" s="126">
        <f>'13_CD'!M52</f>
        <v>0</v>
      </c>
      <c r="G28" s="126">
        <f>'13_CD'!N52</f>
        <v>0</v>
      </c>
      <c r="H28" s="126">
        <f>'13_CD'!O52</f>
        <v>0</v>
      </c>
      <c r="I28" s="126">
        <f>'13_CD'!L52</f>
        <v>0</v>
      </c>
      <c r="J28" s="62"/>
      <c r="K28" s="62"/>
      <c r="L28" s="63"/>
      <c r="M28" s="62"/>
      <c r="N28" s="62"/>
      <c r="O28" s="62"/>
      <c r="P28" s="143"/>
      <c r="Q28" s="143"/>
      <c r="R28" s="143"/>
      <c r="S28" s="143"/>
      <c r="T28" s="143"/>
      <c r="U28" s="143"/>
      <c r="V28" s="143"/>
      <c r="W28" s="143"/>
      <c r="X28" s="143"/>
      <c r="Y28" s="143"/>
      <c r="Z28" s="143"/>
      <c r="AA28" s="143"/>
      <c r="AB28" s="143"/>
      <c r="AC28" s="143"/>
      <c r="AD28" s="143"/>
      <c r="AE28" s="143"/>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row>
    <row r="29" spans="1:256" ht="32.25" customHeight="1">
      <c r="A29" s="124">
        <v>14</v>
      </c>
      <c r="B29" s="125">
        <f>'14_TS'!D2</f>
        <v>14</v>
      </c>
      <c r="C29" s="212" t="str">
        <f>'14_TS'!A3</f>
        <v>TERITORIJAS LABIEKĀRTOJUMS</v>
      </c>
      <c r="D29" s="213"/>
      <c r="E29" s="126">
        <f>'14_TS'!P32</f>
        <v>0</v>
      </c>
      <c r="F29" s="126">
        <f>'14_TS'!M32</f>
        <v>0</v>
      </c>
      <c r="G29" s="126">
        <f>'14_TS'!N32</f>
        <v>0</v>
      </c>
      <c r="H29" s="126">
        <f>'14_TS'!O32</f>
        <v>0</v>
      </c>
      <c r="I29" s="126">
        <f>'14_TS'!L32</f>
        <v>0</v>
      </c>
      <c r="J29" s="62"/>
      <c r="K29" s="62"/>
      <c r="L29" s="63"/>
      <c r="M29" s="62"/>
      <c r="N29" s="62"/>
      <c r="O29" s="62"/>
      <c r="P29" s="143"/>
      <c r="Q29" s="143"/>
      <c r="R29" s="143"/>
      <c r="S29" s="143"/>
      <c r="T29" s="143"/>
      <c r="U29" s="143"/>
      <c r="V29" s="143"/>
      <c r="W29" s="143"/>
      <c r="X29" s="143"/>
      <c r="Y29" s="143"/>
      <c r="Z29" s="143"/>
      <c r="AA29" s="143"/>
      <c r="AB29" s="143"/>
      <c r="AC29" s="143"/>
      <c r="AD29" s="143"/>
      <c r="AE29" s="143"/>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row>
    <row r="30" spans="1:256" ht="32.25" customHeight="1" thickBot="1">
      <c r="A30" s="124">
        <v>15</v>
      </c>
      <c r="B30" s="125">
        <f>'15_Apzaļumošana'!D2</f>
        <v>15</v>
      </c>
      <c r="C30" s="212" t="str">
        <f>'15_Apzaļumošana'!A3</f>
        <v>APZAĻUMOŠANA</v>
      </c>
      <c r="D30" s="213"/>
      <c r="E30" s="126">
        <f>'15_Apzaļumošana'!P52</f>
        <v>0</v>
      </c>
      <c r="F30" s="126">
        <f>'15_Apzaļumošana'!M52</f>
        <v>0</v>
      </c>
      <c r="G30" s="126">
        <f>'15_Apzaļumošana'!N52</f>
        <v>0</v>
      </c>
      <c r="H30" s="126">
        <f>'15_Apzaļumošana'!O52</f>
        <v>0</v>
      </c>
      <c r="I30" s="126">
        <f>'15_Apzaļumošana'!L52</f>
        <v>0</v>
      </c>
      <c r="J30" s="62"/>
      <c r="K30" s="62"/>
      <c r="L30" s="63"/>
      <c r="M30" s="62"/>
      <c r="N30" s="62"/>
      <c r="O30" s="62"/>
      <c r="P30" s="143"/>
      <c r="Q30" s="143"/>
      <c r="R30" s="143"/>
      <c r="S30" s="143"/>
      <c r="T30" s="143"/>
      <c r="U30" s="143"/>
      <c r="V30" s="143"/>
      <c r="W30" s="143"/>
      <c r="X30" s="143"/>
      <c r="Y30" s="143"/>
      <c r="Z30" s="143"/>
      <c r="AA30" s="143"/>
      <c r="AB30" s="143"/>
      <c r="AC30" s="143"/>
      <c r="AD30" s="143"/>
      <c r="AE30" s="143"/>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row>
    <row r="31" spans="1:256" ht="15.75" thickBot="1">
      <c r="A31" s="230" t="s">
        <v>11</v>
      </c>
      <c r="B31" s="231"/>
      <c r="C31" s="231"/>
      <c r="D31" s="232"/>
      <c r="E31" s="127">
        <f>SUM(E16:E30)</f>
        <v>0</v>
      </c>
      <c r="F31" s="127">
        <f t="shared" ref="F31:I31" si="0">SUM(F16:F30)</f>
        <v>0</v>
      </c>
      <c r="G31" s="127">
        <f t="shared" si="0"/>
        <v>0</v>
      </c>
      <c r="H31" s="127">
        <f t="shared" si="0"/>
        <v>0</v>
      </c>
      <c r="I31" s="127">
        <f t="shared" si="0"/>
        <v>0</v>
      </c>
      <c r="J31" s="1"/>
      <c r="K31" s="2"/>
      <c r="M31" s="2"/>
      <c r="N31" s="2"/>
      <c r="O31" s="2"/>
      <c r="P31" s="2"/>
      <c r="Q31" s="2"/>
      <c r="R31" s="2"/>
      <c r="S31" s="2"/>
      <c r="T31" s="2"/>
      <c r="U31" s="2"/>
      <c r="V31" s="2"/>
      <c r="W31" s="2"/>
      <c r="X31" s="2"/>
      <c r="Y31" s="2"/>
      <c r="Z31" s="2"/>
      <c r="AA31" s="2"/>
      <c r="AB31" s="2"/>
      <c r="AC31" s="2"/>
      <c r="AD31" s="2"/>
      <c r="AE31" s="2"/>
    </row>
    <row r="32" spans="1:256" ht="13.5">
      <c r="A32" s="233" t="s">
        <v>23</v>
      </c>
      <c r="B32" s="234"/>
      <c r="C32" s="235"/>
      <c r="D32" s="78"/>
      <c r="E32" s="128">
        <f>ROUND(E31*D32,2)</f>
        <v>0</v>
      </c>
      <c r="F32" s="129"/>
      <c r="G32" s="129"/>
      <c r="H32" s="129"/>
      <c r="I32" s="129"/>
      <c r="J32" s="2"/>
      <c r="K32" s="2"/>
      <c r="L32" s="2"/>
      <c r="M32" s="2"/>
      <c r="N32" s="2"/>
      <c r="O32" s="2"/>
      <c r="P32" s="2"/>
      <c r="Q32" s="2"/>
      <c r="R32" s="2"/>
      <c r="S32" s="2"/>
      <c r="T32" s="2"/>
      <c r="U32" s="2"/>
      <c r="V32" s="2"/>
      <c r="W32" s="2"/>
      <c r="X32" s="2"/>
      <c r="Y32" s="2"/>
      <c r="Z32" s="2"/>
      <c r="AA32" s="2"/>
      <c r="AB32" s="2"/>
      <c r="AC32" s="2"/>
      <c r="AD32" s="2"/>
      <c r="AE32" s="2"/>
    </row>
    <row r="33" spans="1:256">
      <c r="A33" s="236" t="s">
        <v>24</v>
      </c>
      <c r="B33" s="237"/>
      <c r="C33" s="238"/>
      <c r="D33" s="155"/>
      <c r="E33" s="154">
        <f>ROUND(D33*E32,2)</f>
        <v>0</v>
      </c>
      <c r="F33" s="129"/>
      <c r="G33" s="129"/>
      <c r="H33" s="129"/>
      <c r="I33" s="129"/>
      <c r="J33" s="2"/>
      <c r="K33" s="2"/>
      <c r="L33" s="2"/>
      <c r="M33" s="2"/>
      <c r="N33" s="2"/>
      <c r="O33" s="2"/>
      <c r="P33" s="2"/>
      <c r="Q33" s="2"/>
      <c r="R33" s="2"/>
      <c r="S33" s="2"/>
      <c r="T33" s="2"/>
      <c r="U33" s="2"/>
      <c r="V33" s="2"/>
      <c r="W33" s="2"/>
      <c r="X33" s="2"/>
      <c r="Y33" s="2"/>
      <c r="Z33" s="2"/>
      <c r="AA33" s="2"/>
      <c r="AB33" s="2"/>
      <c r="AC33" s="2"/>
      <c r="AD33" s="2"/>
      <c r="AE33" s="2"/>
    </row>
    <row r="34" spans="1:256" ht="14.25" customHeight="1" thickBot="1">
      <c r="A34" s="240" t="s">
        <v>25</v>
      </c>
      <c r="B34" s="241"/>
      <c r="C34" s="242"/>
      <c r="D34" s="79"/>
      <c r="E34" s="130">
        <f>ROUND(E31*D34,2)</f>
        <v>0</v>
      </c>
      <c r="F34" s="129"/>
      <c r="G34" s="129"/>
      <c r="H34" s="129"/>
      <c r="I34" s="129"/>
      <c r="J34" s="2"/>
      <c r="K34" s="2"/>
      <c r="L34" s="2"/>
      <c r="M34" s="2"/>
      <c r="N34" s="2"/>
      <c r="O34" s="2"/>
      <c r="P34" s="2"/>
      <c r="Q34" s="2"/>
      <c r="R34" s="2"/>
      <c r="S34" s="2"/>
      <c r="T34" s="2"/>
      <c r="U34" s="2"/>
      <c r="V34" s="2"/>
      <c r="W34" s="2"/>
      <c r="X34" s="2"/>
      <c r="Y34" s="2"/>
      <c r="Z34" s="2"/>
      <c r="AA34" s="2"/>
      <c r="AB34" s="2"/>
      <c r="AC34" s="2"/>
      <c r="AD34" s="2"/>
      <c r="AE34" s="2"/>
    </row>
    <row r="35" spans="1:256" ht="21" customHeight="1" thickBot="1">
      <c r="A35" s="243" t="s">
        <v>26</v>
      </c>
      <c r="B35" s="244"/>
      <c r="C35" s="244"/>
      <c r="D35" s="245"/>
      <c r="E35" s="131">
        <f>E31+E32+E34</f>
        <v>0</v>
      </c>
      <c r="F35" s="129"/>
      <c r="G35" s="129"/>
      <c r="H35" s="129"/>
      <c r="I35" s="129"/>
      <c r="J35" s="2"/>
      <c r="K35" s="2"/>
      <c r="L35" s="2"/>
      <c r="M35" s="2"/>
      <c r="N35" s="2"/>
      <c r="O35" s="2"/>
      <c r="P35" s="2"/>
      <c r="Q35" s="2"/>
      <c r="R35" s="2"/>
      <c r="S35" s="2"/>
      <c r="T35" s="2"/>
      <c r="U35" s="2"/>
      <c r="V35" s="2"/>
      <c r="W35" s="2"/>
      <c r="X35" s="2"/>
      <c r="Y35" s="2"/>
      <c r="Z35" s="2"/>
      <c r="AA35" s="2"/>
      <c r="AB35" s="2"/>
      <c r="AC35" s="2"/>
      <c r="AD35" s="2"/>
      <c r="AE35" s="2"/>
    </row>
    <row r="36" spans="1:256" ht="17.25" customHeight="1">
      <c r="A36" s="132"/>
      <c r="B36" s="132"/>
      <c r="C36" s="132"/>
      <c r="D36" s="132"/>
      <c r="E36" s="133"/>
      <c r="F36" s="129"/>
      <c r="G36" s="129"/>
      <c r="H36" s="129"/>
      <c r="I36" s="129"/>
      <c r="J36" s="2"/>
      <c r="K36" s="2"/>
      <c r="L36" s="2"/>
      <c r="M36" s="2"/>
      <c r="N36" s="2"/>
      <c r="O36" s="2"/>
      <c r="P36" s="2"/>
      <c r="Q36" s="2"/>
      <c r="R36" s="2"/>
      <c r="S36" s="2"/>
      <c r="T36" s="2"/>
      <c r="U36" s="2"/>
      <c r="V36" s="2"/>
      <c r="W36" s="2"/>
      <c r="X36" s="2"/>
      <c r="Y36" s="2"/>
      <c r="Z36" s="2"/>
      <c r="AA36" s="2"/>
      <c r="AB36" s="2"/>
      <c r="AC36" s="2"/>
      <c r="AD36" s="2"/>
      <c r="AE36" s="2"/>
    </row>
    <row r="37" spans="1:256" ht="13.5">
      <c r="A37" s="2"/>
      <c r="B37" s="71" t="s">
        <v>6</v>
      </c>
      <c r="C37" s="248">
        <f>KOPTĀME!B25</f>
        <v>0</v>
      </c>
      <c r="D37" s="248"/>
      <c r="E37" s="248"/>
      <c r="F37" s="248"/>
      <c r="G37" s="248"/>
      <c r="H37" s="248"/>
      <c r="I37" s="248"/>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c r="A38" s="2"/>
      <c r="B38" s="72"/>
      <c r="C38" s="204" t="s">
        <v>7</v>
      </c>
      <c r="D38" s="204"/>
      <c r="E38" s="204"/>
      <c r="F38" s="204"/>
      <c r="G38" s="204"/>
      <c r="H38" s="204"/>
      <c r="I38" s="204"/>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6.75" customHeight="1">
      <c r="A39" s="2"/>
      <c r="B39" s="72"/>
      <c r="C39" s="239"/>
      <c r="D39" s="239"/>
      <c r="E39" s="239"/>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5">
      <c r="A40" s="2"/>
      <c r="B40" s="99" t="str">
        <f>KOPTĀME!A30</f>
        <v>Tāme sastādīta:</v>
      </c>
      <c r="C40" s="102">
        <f>KOPTĀME!B30</f>
        <v>0</v>
      </c>
      <c r="D40" s="101"/>
      <c r="E40" s="80"/>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c r="A41" s="2"/>
      <c r="B41" s="76"/>
      <c r="C41" s="77"/>
      <c r="D41" s="76"/>
      <c r="E41" s="65"/>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5">
      <c r="A42" s="2"/>
      <c r="B42" s="71" t="s">
        <v>12</v>
      </c>
      <c r="C42" s="247"/>
      <c r="D42" s="247"/>
      <c r="E42" s="247"/>
      <c r="F42" s="247"/>
      <c r="G42" s="247"/>
      <c r="H42" s="247"/>
      <c r="I42" s="247"/>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c r="A43" s="2"/>
      <c r="B43" s="72"/>
      <c r="C43" s="246" t="s">
        <v>7</v>
      </c>
      <c r="D43" s="246"/>
      <c r="E43" s="246"/>
      <c r="F43" s="246"/>
      <c r="G43" s="246"/>
      <c r="H43" s="246"/>
      <c r="I43" s="246"/>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2.25" customHeight="1">
      <c r="A44" s="2"/>
      <c r="B44" s="72"/>
      <c r="C44" s="205"/>
      <c r="D44" s="205"/>
      <c r="E44" s="205"/>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3.5">
      <c r="A45" s="2"/>
      <c r="B45" s="75" t="s">
        <v>8</v>
      </c>
      <c r="C45" s="101">
        <f>KOPTĀME!B28</f>
        <v>0</v>
      </c>
      <c r="D45" s="101"/>
      <c r="E45" s="7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row>
    <row r="73" spans="1:256">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row>
    <row r="74" spans="1:256">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row>
    <row r="76" spans="1:256">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row>
    <row r="77" spans="1:256">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row>
    <row r="78" spans="1:256">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row>
    <row r="79" spans="1:256">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row>
    <row r="80" spans="1:256">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row>
    <row r="81" spans="1:256">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row>
    <row r="82" spans="1:256">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row>
    <row r="187" spans="1:25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row>
    <row r="188" spans="1:25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row>
    <row r="189" spans="1:25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row>
    <row r="190" spans="1:25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row>
    <row r="191" spans="1:25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row>
    <row r="192" spans="1:25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row>
    <row r="193" spans="1:25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row>
    <row r="194" spans="1:25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row>
    <row r="195" spans="1:25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row>
    <row r="196" spans="1:25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row>
    <row r="197" spans="1:25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row>
    <row r="198" spans="1:25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row>
    <row r="206" spans="1:25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row>
    <row r="207" spans="1:25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row>
    <row r="208" spans="1:25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row>
    <row r="209" spans="1:25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row>
    <row r="210" spans="1:25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row>
    <row r="211" spans="1:25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row>
    <row r="212" spans="1:25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row>
    <row r="213" spans="1:25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row>
    <row r="214" spans="1:25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row>
    <row r="215" spans="1:25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row>
    <row r="216" spans="1:25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row>
    <row r="217" spans="1:25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row>
    <row r="218" spans="1:25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row>
    <row r="219" spans="1:25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row>
    <row r="220" spans="1:25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row>
    <row r="221" spans="1:25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row>
    <row r="222" spans="1:25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row>
    <row r="223" spans="1:25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row>
    <row r="224" spans="1:25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row>
    <row r="225" spans="1:25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row>
    <row r="226" spans="1:25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row>
    <row r="227" spans="1:25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row>
    <row r="228" spans="1:25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row>
    <row r="229" spans="1:25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row>
    <row r="230" spans="1:25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row>
    <row r="231" spans="1:25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row>
    <row r="232" spans="1:25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row>
    <row r="233" spans="1:25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row>
    <row r="234" spans="1:25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row>
    <row r="235" spans="1:25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row>
    <row r="236" spans="1:25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row>
    <row r="237" spans="1:25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row>
    <row r="238" spans="1:25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row>
  </sheetData>
  <mergeCells count="35">
    <mergeCell ref="C39:E39"/>
    <mergeCell ref="C44:E44"/>
    <mergeCell ref="A34:C34"/>
    <mergeCell ref="A35:D35"/>
    <mergeCell ref="C43:I43"/>
    <mergeCell ref="C42:I42"/>
    <mergeCell ref="C37:I37"/>
    <mergeCell ref="C38:I38"/>
    <mergeCell ref="A31:D31"/>
    <mergeCell ref="A32:C32"/>
    <mergeCell ref="A33:C33"/>
    <mergeCell ref="C16:D16"/>
    <mergeCell ref="C17:D17"/>
    <mergeCell ref="C18:D18"/>
    <mergeCell ref="C20:D20"/>
    <mergeCell ref="C19:D19"/>
    <mergeCell ref="C22:D22"/>
    <mergeCell ref="C21:D21"/>
    <mergeCell ref="C23:D23"/>
    <mergeCell ref="C25:D25"/>
    <mergeCell ref="C24:D24"/>
    <mergeCell ref="C26:D26"/>
    <mergeCell ref="C27:D27"/>
    <mergeCell ref="C28:D28"/>
    <mergeCell ref="C30:D30"/>
    <mergeCell ref="C29:D29"/>
    <mergeCell ref="A2:I2"/>
    <mergeCell ref="A7:I7"/>
    <mergeCell ref="A8:I8"/>
    <mergeCell ref="A14:A15"/>
    <mergeCell ref="B14:B15"/>
    <mergeCell ref="C14:D15"/>
    <mergeCell ref="E14:E15"/>
    <mergeCell ref="F14:H14"/>
    <mergeCell ref="I14:I15"/>
  </mergeCells>
  <pageMargins left="0.70866141732283472" right="0.70866141732283472" top="0.74803149606299213" bottom="0.74803149606299213" header="0.31496062992125984" footer="0.31496062992125984"/>
  <pageSetup paperSize="9" scale="51" orientation="landscape" r:id="rId1"/>
  <headerFooter>
    <oddFooter>&amp;C&amp;"time,Italic"&amp;10&amp;P / &amp;N</oddFooter>
  </headerFooter>
  <rowBreaks count="1" manualBreakCount="1">
    <brk id="30" max="8"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pageSetUpPr fitToPage="1"/>
  </sheetPr>
  <dimension ref="A1:IB38"/>
  <sheetViews>
    <sheetView view="pageBreakPreview" topLeftCell="A19" zoomScaleNormal="100" zoomScaleSheetLayoutView="100" workbookViewId="0">
      <selection activeCell="G24" sqref="G24"/>
    </sheetView>
  </sheetViews>
  <sheetFormatPr defaultRowHeight="12.75"/>
  <cols>
    <col min="1" max="1" width="6.28515625" style="4" customWidth="1"/>
    <col min="2" max="2" width="3.710937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17</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1113</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1112</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P25</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6">
        <v>1</v>
      </c>
      <c r="B16" s="166"/>
      <c r="C16" s="174" t="s">
        <v>1114</v>
      </c>
      <c r="D16" s="162"/>
      <c r="E16" s="176"/>
      <c r="F16" s="163"/>
      <c r="G16" s="163"/>
      <c r="H16" s="163"/>
      <c r="I16" s="163"/>
      <c r="J16" s="163"/>
      <c r="K16" s="163"/>
      <c r="L16" s="163"/>
      <c r="M16" s="163"/>
      <c r="N16" s="163"/>
      <c r="O16" s="163"/>
      <c r="P16" s="163"/>
      <c r="T16" s="145">
        <f t="shared" ref="T16:T24" si="0">A16</f>
        <v>1</v>
      </c>
      <c r="U16" s="145"/>
      <c r="V16" s="157" t="str">
        <f t="shared" ref="V16:X24" si="1">C16</f>
        <v>Labiekārtojuma elementi</v>
      </c>
      <c r="W16" s="145"/>
      <c r="X16" s="165"/>
    </row>
    <row r="17" spans="1:236" ht="25.5">
      <c r="A17" s="164" t="s">
        <v>277</v>
      </c>
      <c r="B17" s="164"/>
      <c r="C17" s="153" t="s">
        <v>1115</v>
      </c>
      <c r="D17" s="111" t="s">
        <v>61</v>
      </c>
      <c r="E17" s="158">
        <v>5</v>
      </c>
      <c r="F17" s="23"/>
      <c r="G17" s="23"/>
      <c r="H17" s="23">
        <f t="shared" ref="H17:H23" si="2">ROUND(F17*G17,2)</f>
        <v>0</v>
      </c>
      <c r="I17" s="23"/>
      <c r="J17" s="23"/>
      <c r="K17" s="24">
        <f t="shared" ref="K17:K23" si="3">H17+I17+J17</f>
        <v>0</v>
      </c>
      <c r="L17" s="24">
        <f t="shared" ref="L17:L23" si="4">ROUND(E17*F17,2)</f>
        <v>0</v>
      </c>
      <c r="M17" s="24">
        <f t="shared" ref="M17:M23" si="5">ROUND(E17*H17,2)</f>
        <v>0</v>
      </c>
      <c r="N17" s="24">
        <f t="shared" ref="N17:N23" si="6">ROUND(E17*I17,2)</f>
        <v>0</v>
      </c>
      <c r="O17" s="24">
        <f t="shared" ref="O17:O23" si="7">ROUND(E17*J17,2)</f>
        <v>0</v>
      </c>
      <c r="P17" s="24">
        <f t="shared" ref="P17:P23" si="8">M17+N17+O17</f>
        <v>0</v>
      </c>
      <c r="T17" s="145" t="str">
        <f t="shared" si="0"/>
        <v xml:space="preserve"> 1.1</v>
      </c>
      <c r="U17" s="145"/>
      <c r="V17" s="157" t="str">
        <f t="shared" si="1"/>
        <v>Sols S1 (stūris) polimērbetonā, individuālais dizains</v>
      </c>
      <c r="W17" s="145" t="str">
        <f t="shared" si="1"/>
        <v>gb.</v>
      </c>
      <c r="X17" s="165">
        <f t="shared" si="1"/>
        <v>5</v>
      </c>
    </row>
    <row r="18" spans="1:236" ht="51">
      <c r="A18" s="164" t="s">
        <v>278</v>
      </c>
      <c r="B18" s="164"/>
      <c r="C18" s="152" t="s">
        <v>1116</v>
      </c>
      <c r="D18" s="111" t="s">
        <v>61</v>
      </c>
      <c r="E18" s="158">
        <v>6</v>
      </c>
      <c r="F18" s="23"/>
      <c r="G18" s="23"/>
      <c r="H18" s="23">
        <f t="shared" si="2"/>
        <v>0</v>
      </c>
      <c r="I18" s="23"/>
      <c r="J18" s="23"/>
      <c r="K18" s="24">
        <f t="shared" si="3"/>
        <v>0</v>
      </c>
      <c r="L18" s="24">
        <f t="shared" si="4"/>
        <v>0</v>
      </c>
      <c r="M18" s="24">
        <f t="shared" si="5"/>
        <v>0</v>
      </c>
      <c r="N18" s="24">
        <f t="shared" si="6"/>
        <v>0</v>
      </c>
      <c r="O18" s="24">
        <f t="shared" si="7"/>
        <v>0</v>
      </c>
      <c r="P18" s="24">
        <f t="shared" si="8"/>
        <v>0</v>
      </c>
      <c r="T18" s="145" t="str">
        <f t="shared" si="0"/>
        <v xml:space="preserve"> 1.2</v>
      </c>
      <c r="U18" s="145"/>
      <c r="V18" s="157" t="str">
        <f t="shared" si="1"/>
        <v>Sols S2 (posms ar slīpumu uz augšu) polimērbetonā, 3 m, individuālais dizains. Dēļu krāsojums saskaņā ar fasadē izmanoto apdari, beice RAL 1006.</v>
      </c>
      <c r="W18" s="145" t="str">
        <f t="shared" si="1"/>
        <v>gb.</v>
      </c>
      <c r="X18" s="165">
        <f t="shared" si="1"/>
        <v>6</v>
      </c>
    </row>
    <row r="19" spans="1:236" ht="51">
      <c r="A19" s="164" t="s">
        <v>279</v>
      </c>
      <c r="B19" s="164"/>
      <c r="C19" s="152" t="s">
        <v>1117</v>
      </c>
      <c r="D19" s="111" t="s">
        <v>61</v>
      </c>
      <c r="E19" s="158">
        <v>7</v>
      </c>
      <c r="F19" s="23"/>
      <c r="G19" s="23"/>
      <c r="H19" s="23">
        <f t="shared" si="2"/>
        <v>0</v>
      </c>
      <c r="I19" s="23"/>
      <c r="J19" s="23"/>
      <c r="K19" s="24">
        <f t="shared" si="3"/>
        <v>0</v>
      </c>
      <c r="L19" s="24">
        <f t="shared" si="4"/>
        <v>0</v>
      </c>
      <c r="M19" s="24">
        <f t="shared" si="5"/>
        <v>0</v>
      </c>
      <c r="N19" s="24">
        <f t="shared" si="6"/>
        <v>0</v>
      </c>
      <c r="O19" s="24">
        <f t="shared" si="7"/>
        <v>0</v>
      </c>
      <c r="P19" s="24">
        <f t="shared" si="8"/>
        <v>0</v>
      </c>
      <c r="T19" s="145" t="str">
        <f t="shared" si="0"/>
        <v xml:space="preserve"> 1.3</v>
      </c>
      <c r="U19" s="145"/>
      <c r="V19" s="157" t="str">
        <f t="shared" si="1"/>
        <v>Sols S3 (posms ar slīpumu uz leju) polimērbetonā, 3 m, individuālais dizains. Dēļu krāsojums saskaņā ar fasadē izmanoto apdari, beice RAL 1006.</v>
      </c>
      <c r="W19" s="145" t="str">
        <f t="shared" si="1"/>
        <v>gb.</v>
      </c>
      <c r="X19" s="165">
        <f t="shared" si="1"/>
        <v>7</v>
      </c>
    </row>
    <row r="20" spans="1:236" ht="51">
      <c r="A20" s="164" t="s">
        <v>280</v>
      </c>
      <c r="B20" s="164"/>
      <c r="C20" s="152" t="s">
        <v>1118</v>
      </c>
      <c r="D20" s="111" t="s">
        <v>61</v>
      </c>
      <c r="E20" s="158">
        <v>4</v>
      </c>
      <c r="F20" s="23"/>
      <c r="G20" s="23"/>
      <c r="H20" s="23">
        <f t="shared" si="2"/>
        <v>0</v>
      </c>
      <c r="I20" s="23"/>
      <c r="J20" s="23"/>
      <c r="K20" s="24">
        <f t="shared" si="3"/>
        <v>0</v>
      </c>
      <c r="L20" s="24">
        <f t="shared" si="4"/>
        <v>0</v>
      </c>
      <c r="M20" s="24">
        <f t="shared" si="5"/>
        <v>0</v>
      </c>
      <c r="N20" s="24">
        <f t="shared" si="6"/>
        <v>0</v>
      </c>
      <c r="O20" s="24">
        <f t="shared" si="7"/>
        <v>0</v>
      </c>
      <c r="P20" s="24">
        <f t="shared" si="8"/>
        <v>0</v>
      </c>
      <c r="T20" s="145" t="str">
        <f t="shared" si="0"/>
        <v xml:space="preserve"> 1.4</v>
      </c>
      <c r="U20" s="145"/>
      <c r="V20" s="157" t="str">
        <f t="shared" si="1"/>
        <v>Sols S4 (posms ar slīpumu uz augšu) polimērbetonā, 3m, individuālais dizains ar roku balstu. Dēļu krāsojums saskaņā ar fasadē izmanoto apdari, beice RAL 1006.</v>
      </c>
      <c r="W20" s="145" t="str">
        <f t="shared" si="1"/>
        <v>gb.</v>
      </c>
      <c r="X20" s="165">
        <f t="shared" si="1"/>
        <v>4</v>
      </c>
    </row>
    <row r="21" spans="1:236" ht="51">
      <c r="A21" s="164" t="s">
        <v>281</v>
      </c>
      <c r="B21" s="164"/>
      <c r="C21" s="153" t="s">
        <v>1119</v>
      </c>
      <c r="D21" s="111" t="s">
        <v>61</v>
      </c>
      <c r="E21" s="158">
        <v>4</v>
      </c>
      <c r="F21" s="23"/>
      <c r="G21" s="23"/>
      <c r="H21" s="23">
        <f t="shared" si="2"/>
        <v>0</v>
      </c>
      <c r="I21" s="23"/>
      <c r="J21" s="23"/>
      <c r="K21" s="24">
        <f t="shared" si="3"/>
        <v>0</v>
      </c>
      <c r="L21" s="24">
        <f t="shared" si="4"/>
        <v>0</v>
      </c>
      <c r="M21" s="24">
        <f t="shared" si="5"/>
        <v>0</v>
      </c>
      <c r="N21" s="24">
        <f t="shared" si="6"/>
        <v>0</v>
      </c>
      <c r="O21" s="24">
        <f t="shared" si="7"/>
        <v>0</v>
      </c>
      <c r="P21" s="24">
        <f t="shared" si="8"/>
        <v>0</v>
      </c>
      <c r="T21" s="145" t="str">
        <f t="shared" si="0"/>
        <v xml:space="preserve"> 1.5</v>
      </c>
      <c r="U21" s="145"/>
      <c r="V21" s="157" t="str">
        <f t="shared" si="1"/>
        <v>Sols S5 (posms ar slīpumu uz leju) polimērbetonā, 3m, individuālais dizains ar roku balstu. Dēļu krāsojums saskaņā ar fasadē izmanoto apdari, beice RAL 1006.</v>
      </c>
      <c r="W21" s="145" t="str">
        <f t="shared" si="1"/>
        <v>gb.</v>
      </c>
      <c r="X21" s="165">
        <f t="shared" si="1"/>
        <v>4</v>
      </c>
    </row>
    <row r="22" spans="1:236" ht="51">
      <c r="A22" s="164" t="s">
        <v>282</v>
      </c>
      <c r="B22" s="164"/>
      <c r="C22" s="152" t="s">
        <v>1120</v>
      </c>
      <c r="D22" s="111" t="s">
        <v>61</v>
      </c>
      <c r="E22" s="158">
        <v>10</v>
      </c>
      <c r="F22" s="23"/>
      <c r="G22" s="23"/>
      <c r="H22" s="23">
        <f t="shared" si="2"/>
        <v>0</v>
      </c>
      <c r="I22" s="23"/>
      <c r="J22" s="23"/>
      <c r="K22" s="24">
        <f t="shared" si="3"/>
        <v>0</v>
      </c>
      <c r="L22" s="24">
        <f t="shared" si="4"/>
        <v>0</v>
      </c>
      <c r="M22" s="24">
        <f t="shared" si="5"/>
        <v>0</v>
      </c>
      <c r="N22" s="24">
        <f t="shared" si="6"/>
        <v>0</v>
      </c>
      <c r="O22" s="24">
        <f t="shared" si="7"/>
        <v>0</v>
      </c>
      <c r="P22" s="24">
        <f t="shared" si="8"/>
        <v>0</v>
      </c>
      <c r="T22" s="145" t="str">
        <f t="shared" si="0"/>
        <v xml:space="preserve"> 1.6</v>
      </c>
      <c r="U22" s="145"/>
      <c r="V22" s="157" t="str">
        <f t="shared" si="1"/>
        <v>Atkritumu urna ar pārsegu. Metāla rāmis, pārklāts ar metāla vai nerūsējoša metāla plāksnēm, ar cigarešu nodzēšanas iespēju un pelnutrauku, 50l</v>
      </c>
      <c r="W22" s="145" t="str">
        <f t="shared" si="1"/>
        <v>gb.</v>
      </c>
      <c r="X22" s="165">
        <f t="shared" si="1"/>
        <v>10</v>
      </c>
    </row>
    <row r="23" spans="1:236" ht="63.75">
      <c r="A23" s="164" t="s">
        <v>283</v>
      </c>
      <c r="B23" s="164"/>
      <c r="C23" s="152" t="s">
        <v>1121</v>
      </c>
      <c r="D23" s="111" t="s">
        <v>61</v>
      </c>
      <c r="E23" s="158">
        <v>4</v>
      </c>
      <c r="F23" s="23"/>
      <c r="G23" s="23"/>
      <c r="H23" s="23">
        <f t="shared" si="2"/>
        <v>0</v>
      </c>
      <c r="I23" s="23"/>
      <c r="J23" s="23"/>
      <c r="K23" s="24">
        <f t="shared" si="3"/>
        <v>0</v>
      </c>
      <c r="L23" s="24">
        <f t="shared" si="4"/>
        <v>0</v>
      </c>
      <c r="M23" s="24">
        <f t="shared" si="5"/>
        <v>0</v>
      </c>
      <c r="N23" s="24">
        <f t="shared" si="6"/>
        <v>0</v>
      </c>
      <c r="O23" s="24">
        <f t="shared" si="7"/>
        <v>0</v>
      </c>
      <c r="P23" s="24">
        <f t="shared" si="8"/>
        <v>0</v>
      </c>
      <c r="T23" s="145" t="str">
        <f t="shared" si="0"/>
        <v xml:space="preserve"> 1.7</v>
      </c>
      <c r="U23" s="145"/>
      <c r="V23" s="157" t="str">
        <f t="shared" si="1"/>
        <v xml:space="preserve">Veloturetāji Edgetyre/ modelis STE-N410/ h - 885 mm/ garums - 965 mm/ biezums - 50 mm/ cinkots tērauda rāmis, kas pārklāts ar pulverkrāsas apdari/ drošas gumijas aizsargapvalks </v>
      </c>
      <c r="W23" s="145" t="str">
        <f t="shared" si="1"/>
        <v>gb.</v>
      </c>
      <c r="X23" s="165">
        <f t="shared" si="1"/>
        <v>4</v>
      </c>
    </row>
    <row r="24" spans="1:236" ht="90" thickBot="1">
      <c r="A24" s="190" t="s">
        <v>284</v>
      </c>
      <c r="B24" s="190"/>
      <c r="C24" s="191" t="s">
        <v>1209</v>
      </c>
      <c r="D24" s="192" t="s">
        <v>64</v>
      </c>
      <c r="E24" s="193">
        <v>1</v>
      </c>
      <c r="F24" s="167"/>
      <c r="G24" s="167"/>
      <c r="H24" s="167"/>
      <c r="I24" s="167"/>
      <c r="J24" s="167"/>
      <c r="K24" s="24"/>
      <c r="L24" s="24"/>
      <c r="M24" s="24"/>
      <c r="N24" s="24"/>
      <c r="O24" s="24"/>
      <c r="P24" s="24"/>
      <c r="T24" s="145" t="str">
        <f t="shared" si="0"/>
        <v xml:space="preserve"> 1.8</v>
      </c>
      <c r="U24" s="145"/>
      <c r="V24" s="157" t="str">
        <f t="shared" si="1"/>
        <v>Gaismu sistēma, kas paredzēta LED gaismekļiem. Stabs paredzēts dažādu kombināciju stiprinājumiem. Sastāv no optiskās komponentes (iPro 192 mm), komponenšu turētājiem un piemērojamiem stiprinājumiem. Visas arējās skrūves ir A2 nerūsējošā tērauda. (86 gab. uz 15 stabiem)</v>
      </c>
      <c r="W24" s="145" t="str">
        <f t="shared" si="1"/>
        <v>kpl.</v>
      </c>
      <c r="X24" s="165">
        <f t="shared" si="1"/>
        <v>1</v>
      </c>
    </row>
    <row r="25" spans="1:236" ht="30" customHeight="1" thickBot="1">
      <c r="A25" s="256" t="s">
        <v>52</v>
      </c>
      <c r="B25" s="257"/>
      <c r="C25" s="257"/>
      <c r="D25" s="257"/>
      <c r="E25" s="257"/>
      <c r="F25" s="257"/>
      <c r="G25" s="257"/>
      <c r="H25" s="257"/>
      <c r="I25" s="257"/>
      <c r="J25" s="257"/>
      <c r="K25" s="257"/>
      <c r="L25" s="60">
        <f>SUM(L16:L23)</f>
        <v>0</v>
      </c>
      <c r="M25" s="60">
        <f>SUM(M16:M23)</f>
        <v>0</v>
      </c>
      <c r="N25" s="60">
        <f>SUM(N16:N23)</f>
        <v>0</v>
      </c>
      <c r="O25" s="60">
        <f>SUM(O16:O23)</f>
        <v>0</v>
      </c>
      <c r="P25" s="60">
        <f>SUM(P16:P23)</f>
        <v>0</v>
      </c>
      <c r="Q25" s="10"/>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row>
    <row r="26" spans="1:236" ht="12.75" customHeight="1">
      <c r="A26" s="58"/>
      <c r="B26" s="58"/>
      <c r="C26" s="58"/>
      <c r="D26" s="58"/>
      <c r="E26" s="58"/>
      <c r="F26" s="58"/>
      <c r="G26" s="58"/>
      <c r="H26" s="58"/>
      <c r="I26" s="58"/>
      <c r="J26" s="58"/>
      <c r="K26" s="58"/>
      <c r="L26" s="59"/>
      <c r="M26" s="59"/>
      <c r="N26" s="59"/>
      <c r="O26" s="59"/>
      <c r="P26" s="59"/>
      <c r="Q26" s="10"/>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row>
    <row r="27" spans="1:236" ht="22.5" customHeight="1">
      <c r="A27" s="146" t="s">
        <v>53</v>
      </c>
      <c r="B27" s="58"/>
      <c r="C27" s="58"/>
      <c r="D27" s="58"/>
      <c r="E27" s="58"/>
      <c r="F27" s="58"/>
      <c r="G27" s="58"/>
      <c r="H27" s="58"/>
      <c r="I27" s="58"/>
      <c r="J27" s="58"/>
      <c r="K27" s="58"/>
      <c r="L27" s="59"/>
      <c r="M27" s="59"/>
      <c r="N27" s="59"/>
      <c r="O27" s="59"/>
      <c r="P27" s="59"/>
      <c r="Q27" s="10"/>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row>
    <row r="28" spans="1:236">
      <c r="A28" s="3"/>
      <c r="B28" s="26"/>
      <c r="C28" s="27"/>
      <c r="D28" s="28"/>
      <c r="E28" s="25"/>
      <c r="F28" s="29"/>
      <c r="G28" s="30"/>
      <c r="H28" s="30"/>
      <c r="I28" s="30"/>
      <c r="J28" s="30"/>
      <c r="K28" s="31"/>
      <c r="L28" s="31"/>
      <c r="M28" s="31"/>
      <c r="N28" s="31"/>
      <c r="O28" s="32"/>
      <c r="P28" s="32"/>
      <c r="Q28" s="12"/>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row>
    <row r="29" spans="1:236">
      <c r="A29" s="26"/>
      <c r="B29" s="26"/>
      <c r="C29" s="27"/>
      <c r="D29" s="28"/>
      <c r="E29" s="25"/>
      <c r="F29" s="29"/>
      <c r="G29" s="30"/>
      <c r="H29" s="30"/>
      <c r="I29" s="30"/>
      <c r="J29" s="30"/>
      <c r="K29" s="31"/>
      <c r="L29" s="31"/>
      <c r="M29" s="31"/>
      <c r="N29" s="31"/>
      <c r="O29" s="32"/>
      <c r="P29" s="32"/>
      <c r="Q29" s="12"/>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row>
    <row r="30" spans="1:236" ht="13.5">
      <c r="B30" s="61"/>
      <c r="C30" s="71" t="s">
        <v>6</v>
      </c>
      <c r="D30" s="248">
        <f>KOPTĀME!B25</f>
        <v>0</v>
      </c>
      <c r="E30" s="248"/>
      <c r="F30" s="248"/>
      <c r="G30" s="248"/>
      <c r="H30" s="248"/>
      <c r="I30" s="248"/>
      <c r="J30" s="248"/>
      <c r="K30" s="248"/>
      <c r="L30" s="248"/>
      <c r="M30" s="248"/>
      <c r="N30" s="248"/>
      <c r="O30" s="248"/>
      <c r="P30" s="248"/>
    </row>
    <row r="31" spans="1:236" ht="10.5" customHeight="1">
      <c r="B31" s="61"/>
      <c r="C31" s="72"/>
      <c r="D31" s="204" t="s">
        <v>7</v>
      </c>
      <c r="E31" s="204"/>
      <c r="F31" s="204"/>
      <c r="G31" s="204"/>
      <c r="H31" s="204"/>
      <c r="I31" s="204"/>
      <c r="J31" s="204"/>
      <c r="K31" s="204"/>
      <c r="L31" s="204"/>
      <c r="M31" s="204"/>
      <c r="N31" s="204"/>
      <c r="O31" s="204"/>
      <c r="P31" s="204"/>
    </row>
    <row r="32" spans="1:236" s="6" customFormat="1" ht="10.5" customHeight="1">
      <c r="A32" s="4"/>
      <c r="B32" s="61"/>
      <c r="C32" s="72"/>
      <c r="D32" s="180"/>
      <c r="E32" s="180"/>
      <c r="F32" s="180"/>
      <c r="G32" s="180"/>
      <c r="H32" s="180"/>
      <c r="I32" s="180"/>
      <c r="J32" s="180"/>
      <c r="K32" s="180"/>
      <c r="L32" s="180"/>
      <c r="M32" s="180"/>
      <c r="N32" s="180"/>
      <c r="O32" s="180"/>
      <c r="P32" s="180"/>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row>
    <row r="33" spans="1:236" s="6" customFormat="1" ht="15">
      <c r="A33" s="4"/>
      <c r="B33" s="61"/>
      <c r="C33" s="100" t="s">
        <v>39</v>
      </c>
      <c r="D33" s="251">
        <f>KOPTĀME!B30</f>
        <v>0</v>
      </c>
      <c r="E33" s="251"/>
      <c r="F33" s="251"/>
      <c r="G33" s="147"/>
      <c r="H33" s="147"/>
      <c r="I33" s="147"/>
      <c r="J33" s="147"/>
      <c r="K33" s="147"/>
      <c r="L33" s="147"/>
      <c r="M33" s="148"/>
      <c r="N33" s="149"/>
      <c r="O33" s="2"/>
      <c r="P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row>
    <row r="34" spans="1:236" s="6" customFormat="1" ht="14.25">
      <c r="A34" s="4"/>
      <c r="B34" s="61"/>
      <c r="C34" s="76"/>
      <c r="D34" s="77"/>
      <c r="E34" s="76"/>
      <c r="F34" s="65"/>
      <c r="G34" s="150"/>
      <c r="H34" s="150"/>
      <c r="I34" s="150"/>
      <c r="J34" s="150"/>
      <c r="K34" s="150"/>
      <c r="L34" s="150"/>
      <c r="M34" s="150"/>
      <c r="N34" s="151"/>
      <c r="O34" s="2"/>
      <c r="P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row>
    <row r="35" spans="1:236" s="6" customFormat="1" ht="13.5">
      <c r="A35" s="4"/>
      <c r="B35" s="61"/>
      <c r="C35" s="71" t="s">
        <v>12</v>
      </c>
      <c r="D35" s="247">
        <f>'1_Kopsav.'!C42</f>
        <v>0</v>
      </c>
      <c r="E35" s="247"/>
      <c r="F35" s="247"/>
      <c r="G35" s="247"/>
      <c r="H35" s="247"/>
      <c r="I35" s="247"/>
      <c r="J35" s="247"/>
      <c r="K35" s="247"/>
      <c r="L35" s="247"/>
      <c r="M35" s="247"/>
      <c r="N35" s="247"/>
      <c r="O35" s="247"/>
      <c r="P35" s="247"/>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row>
    <row r="36" spans="1:236" s="6" customFormat="1">
      <c r="A36" s="4"/>
      <c r="B36" s="61"/>
      <c r="C36" s="72"/>
      <c r="D36" s="204" t="s">
        <v>7</v>
      </c>
      <c r="E36" s="204"/>
      <c r="F36" s="204"/>
      <c r="G36" s="204"/>
      <c r="H36" s="204"/>
      <c r="I36" s="204"/>
      <c r="J36" s="204"/>
      <c r="K36" s="204"/>
      <c r="L36" s="204"/>
      <c r="M36" s="204"/>
      <c r="N36" s="204"/>
      <c r="O36" s="204"/>
      <c r="P36" s="204"/>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row>
    <row r="37" spans="1:236" s="6" customFormat="1" ht="9" customHeight="1">
      <c r="A37" s="4"/>
      <c r="B37" s="4"/>
      <c r="C37" s="72"/>
      <c r="D37" s="205"/>
      <c r="E37" s="205"/>
      <c r="F37" s="205"/>
      <c r="G37" s="33"/>
      <c r="H37" s="33"/>
      <c r="I37" s="33"/>
      <c r="J37" s="33"/>
      <c r="K37" s="2"/>
      <c r="L37" s="3"/>
      <c r="M37" s="3"/>
      <c r="N37" s="3"/>
      <c r="O37" s="3"/>
      <c r="P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row>
    <row r="38" spans="1:236" s="6" customFormat="1" ht="13.5">
      <c r="A38" s="4"/>
      <c r="B38" s="4"/>
      <c r="C38" s="75" t="s">
        <v>8</v>
      </c>
      <c r="D38" s="101">
        <f>KOPTĀME!B28</f>
        <v>0</v>
      </c>
      <c r="E38" s="101"/>
      <c r="F38" s="72"/>
      <c r="G38" s="33"/>
      <c r="H38" s="33"/>
      <c r="K38" s="3"/>
      <c r="L38" s="3"/>
      <c r="M38" s="3"/>
      <c r="N38" s="3"/>
      <c r="O38" s="3"/>
      <c r="P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row>
  </sheetData>
  <sheetProtection algorithmName="SHA-512" hashValue="lG4PmS3eiE/wKqbkLvIgtr7JB9dN3Fth+ChLdj9VE/CzU9GyPNcTzCpIkQTk29+5o9qo0zMaoceaJ93RW2JUGw==" saltValue="EqodlzNN1GoEQOTolEPpOQ==" spinCount="100000" sheet="1" formatCells="0" formatColumns="0" formatRows="0" insertColumns="0" insertRows="0" insertHyperlinks="0" deleteColumns="0" deleteRows="0" selectLockedCells="1" sort="0" autoFilter="0" pivotTables="0"/>
  <autoFilter ref="A15:IB25" xr:uid="{00000000-0009-0000-0000-000013000000}"/>
  <mergeCells count="22">
    <mergeCell ref="D37:F37"/>
    <mergeCell ref="T14:T15"/>
    <mergeCell ref="U14:U15"/>
    <mergeCell ref="V14:V15"/>
    <mergeCell ref="W14:W15"/>
    <mergeCell ref="D30:P30"/>
    <mergeCell ref="D31:P31"/>
    <mergeCell ref="D33:F33"/>
    <mergeCell ref="D35:P35"/>
    <mergeCell ref="D36:P36"/>
    <mergeCell ref="X14:X15"/>
    <mergeCell ref="A25:K25"/>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B91"/>
  <sheetViews>
    <sheetView view="pageBreakPreview" topLeftCell="E1" zoomScaleNormal="100" zoomScaleSheetLayoutView="100" workbookViewId="0">
      <selection activeCell="G29" sqref="G29"/>
    </sheetView>
  </sheetViews>
  <sheetFormatPr defaultRowHeight="12.75"/>
  <cols>
    <col min="1" max="1" width="6.28515625" style="4" customWidth="1"/>
    <col min="2" max="2" width="3.140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18</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1130</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1131</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P78</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6">
        <v>1</v>
      </c>
      <c r="B16" s="166"/>
      <c r="C16" s="174" t="s">
        <v>1132</v>
      </c>
      <c r="D16" s="162"/>
      <c r="E16" s="176"/>
      <c r="F16" s="163"/>
      <c r="G16" s="163"/>
      <c r="H16" s="163"/>
      <c r="I16" s="163"/>
      <c r="J16" s="163"/>
      <c r="K16" s="163"/>
      <c r="L16" s="163"/>
      <c r="M16" s="163"/>
      <c r="N16" s="163"/>
      <c r="O16" s="163"/>
      <c r="P16" s="163"/>
      <c r="T16" s="145">
        <f t="shared" ref="T16:T41" si="0">A16</f>
        <v>1</v>
      </c>
      <c r="U16" s="145"/>
      <c r="V16" s="157" t="str">
        <f t="shared" ref="V16:X29" si="1">C16</f>
        <v>Skuju kokaugi</v>
      </c>
      <c r="W16" s="145"/>
      <c r="X16" s="165"/>
    </row>
    <row r="17" spans="1:24" ht="89.25">
      <c r="A17" s="164" t="s">
        <v>277</v>
      </c>
      <c r="B17" s="164"/>
      <c r="C17" s="152" t="s">
        <v>1133</v>
      </c>
      <c r="D17" s="111" t="s">
        <v>61</v>
      </c>
      <c r="E17" s="158">
        <v>12</v>
      </c>
      <c r="F17" s="23"/>
      <c r="G17" s="23"/>
      <c r="H17" s="23">
        <f t="shared" ref="H17:H40" si="2">ROUND(F17*G17,2)</f>
        <v>0</v>
      </c>
      <c r="I17" s="23"/>
      <c r="J17" s="23"/>
      <c r="K17" s="24">
        <f t="shared" ref="K17:K40" si="3">H17+I17+J17</f>
        <v>0</v>
      </c>
      <c r="L17" s="24">
        <f t="shared" ref="L17:L40" si="4">ROUND(E17*F17,2)</f>
        <v>0</v>
      </c>
      <c r="M17" s="24">
        <f t="shared" ref="M17:M40" si="5">ROUND(E17*H17,2)</f>
        <v>0</v>
      </c>
      <c r="N17" s="24">
        <f t="shared" ref="N17:N40" si="6">ROUND(E17*I17,2)</f>
        <v>0</v>
      </c>
      <c r="O17" s="24">
        <f t="shared" ref="O17:O40" si="7">ROUND(E17*J17,2)</f>
        <v>0</v>
      </c>
      <c r="P17" s="24">
        <f t="shared" ref="P17:P40" si="8">M17+N17+O17</f>
        <v>0</v>
      </c>
      <c r="T17" s="145" t="str">
        <f t="shared" si="0"/>
        <v xml:space="preserve"> 1.1</v>
      </c>
      <c r="U17" s="145"/>
      <c r="V17" s="157" t="str">
        <f t="shared" si="1"/>
        <v>Maķedonijas (Rumēlijas) priede, stādīšana, iesk.stādvietu sagatavošanu, augsnes pievešanu, dižkoku stiprināšanas sistēmu ar sakņu kamola stiprināšanu, siksnām un enkurošanas elementiem. Sakņu kamolu aizargpaklājs, 3 gabali siksnas ar enkuriem, viens siksnu spriegotājs.</v>
      </c>
      <c r="W17" s="145" t="str">
        <f t="shared" si="1"/>
        <v>gb.</v>
      </c>
      <c r="X17" s="165">
        <f t="shared" si="1"/>
        <v>12</v>
      </c>
    </row>
    <row r="18" spans="1:24">
      <c r="A18" s="166">
        <v>2</v>
      </c>
      <c r="B18" s="166"/>
      <c r="C18" s="174" t="s">
        <v>1134</v>
      </c>
      <c r="D18" s="162"/>
      <c r="E18" s="176"/>
      <c r="F18" s="163"/>
      <c r="G18" s="163"/>
      <c r="H18" s="163"/>
      <c r="I18" s="163"/>
      <c r="J18" s="163"/>
      <c r="K18" s="163"/>
      <c r="L18" s="163"/>
      <c r="M18" s="163"/>
      <c r="N18" s="163"/>
      <c r="O18" s="163"/>
      <c r="P18" s="163"/>
      <c r="T18" s="145">
        <f t="shared" si="0"/>
        <v>2</v>
      </c>
      <c r="U18" s="145"/>
      <c r="V18" s="157" t="str">
        <f t="shared" si="1"/>
        <v>Lapu kokaugi</v>
      </c>
      <c r="W18" s="145"/>
      <c r="X18" s="165"/>
    </row>
    <row r="19" spans="1:24" ht="25.5">
      <c r="A19" s="164" t="s">
        <v>386</v>
      </c>
      <c r="B19" s="164"/>
      <c r="C19" s="152" t="s">
        <v>1135</v>
      </c>
      <c r="D19" s="111" t="s">
        <v>61</v>
      </c>
      <c r="E19" s="158">
        <v>14</v>
      </c>
      <c r="F19" s="23"/>
      <c r="G19" s="23"/>
      <c r="H19" s="23">
        <f t="shared" si="2"/>
        <v>0</v>
      </c>
      <c r="I19" s="23"/>
      <c r="J19" s="23"/>
      <c r="K19" s="24">
        <f t="shared" si="3"/>
        <v>0</v>
      </c>
      <c r="L19" s="24">
        <f t="shared" si="4"/>
        <v>0</v>
      </c>
      <c r="M19" s="24">
        <f t="shared" si="5"/>
        <v>0</v>
      </c>
      <c r="N19" s="24">
        <f t="shared" si="6"/>
        <v>0</v>
      </c>
      <c r="O19" s="24">
        <f t="shared" si="7"/>
        <v>0</v>
      </c>
      <c r="P19" s="24">
        <f t="shared" si="8"/>
        <v>0</v>
      </c>
      <c r="T19" s="145" t="str">
        <f t="shared" si="0"/>
        <v xml:space="preserve"> 2.1</v>
      </c>
      <c r="U19" s="145"/>
      <c r="V19" s="157" t="str">
        <f t="shared" si="1"/>
        <v>Sudraba eleagns, stādīšana, iesk.stādvietu sagatavošanu</v>
      </c>
      <c r="W19" s="145" t="str">
        <f t="shared" si="1"/>
        <v>gb.</v>
      </c>
      <c r="X19" s="165">
        <f t="shared" si="1"/>
        <v>14</v>
      </c>
    </row>
    <row r="20" spans="1:24" ht="25.5">
      <c r="A20" s="164" t="s">
        <v>387</v>
      </c>
      <c r="B20" s="164"/>
      <c r="C20" s="153" t="s">
        <v>1136</v>
      </c>
      <c r="D20" s="111" t="s">
        <v>61</v>
      </c>
      <c r="E20" s="158">
        <v>30</v>
      </c>
      <c r="F20" s="23"/>
      <c r="G20" s="23"/>
      <c r="H20" s="23">
        <f t="shared" si="2"/>
        <v>0</v>
      </c>
      <c r="I20" s="23"/>
      <c r="J20" s="23"/>
      <c r="K20" s="24">
        <f t="shared" si="3"/>
        <v>0</v>
      </c>
      <c r="L20" s="24">
        <f t="shared" si="4"/>
        <v>0</v>
      </c>
      <c r="M20" s="24">
        <f t="shared" si="5"/>
        <v>0</v>
      </c>
      <c r="N20" s="24">
        <f t="shared" si="6"/>
        <v>0</v>
      </c>
      <c r="O20" s="24">
        <f t="shared" si="7"/>
        <v>0</v>
      </c>
      <c r="P20" s="24">
        <f t="shared" si="8"/>
        <v>0</v>
      </c>
      <c r="T20" s="145" t="str">
        <f t="shared" si="0"/>
        <v xml:space="preserve"> 2.2</v>
      </c>
      <c r="U20" s="145"/>
      <c r="V20" s="157" t="str">
        <f t="shared" si="1"/>
        <v>Spārnotais segliņš, stādīšana, iesk.stādvietu sagatavošanu</v>
      </c>
      <c r="W20" s="145" t="str">
        <f t="shared" si="1"/>
        <v>gb.</v>
      </c>
      <c r="X20" s="165">
        <f t="shared" si="1"/>
        <v>30</v>
      </c>
    </row>
    <row r="21" spans="1:24" ht="25.5">
      <c r="A21" s="164" t="s">
        <v>388</v>
      </c>
      <c r="B21" s="164"/>
      <c r="C21" s="152" t="s">
        <v>1138</v>
      </c>
      <c r="D21" s="111" t="s">
        <v>61</v>
      </c>
      <c r="E21" s="158">
        <v>23</v>
      </c>
      <c r="F21" s="23"/>
      <c r="G21" s="23"/>
      <c r="H21" s="23">
        <f t="shared" si="2"/>
        <v>0</v>
      </c>
      <c r="I21" s="23"/>
      <c r="J21" s="23"/>
      <c r="K21" s="24">
        <f t="shared" si="3"/>
        <v>0</v>
      </c>
      <c r="L21" s="24">
        <f t="shared" si="4"/>
        <v>0</v>
      </c>
      <c r="M21" s="24">
        <f t="shared" si="5"/>
        <v>0</v>
      </c>
      <c r="N21" s="24">
        <f t="shared" si="6"/>
        <v>0</v>
      </c>
      <c r="O21" s="24">
        <f t="shared" si="7"/>
        <v>0</v>
      </c>
      <c r="P21" s="24">
        <f t="shared" si="8"/>
        <v>0</v>
      </c>
      <c r="T21" s="145" t="str">
        <f t="shared" si="0"/>
        <v xml:space="preserve"> 2.3</v>
      </c>
      <c r="U21" s="145"/>
      <c r="V21" s="157" t="str">
        <f t="shared" si="1"/>
        <v>Alberta sausserdis, stādīšana, iesk.stādvietu sagatavošanu</v>
      </c>
      <c r="W21" s="145" t="str">
        <f t="shared" si="1"/>
        <v>gb.</v>
      </c>
      <c r="X21" s="165">
        <f t="shared" si="1"/>
        <v>23</v>
      </c>
    </row>
    <row r="22" spans="1:24" ht="25.5">
      <c r="A22" s="164" t="s">
        <v>389</v>
      </c>
      <c r="B22" s="164"/>
      <c r="C22" s="153" t="s">
        <v>1139</v>
      </c>
      <c r="D22" s="111" t="s">
        <v>61</v>
      </c>
      <c r="E22" s="158">
        <v>22</v>
      </c>
      <c r="F22" s="23"/>
      <c r="G22" s="23"/>
      <c r="H22" s="23">
        <f t="shared" si="2"/>
        <v>0</v>
      </c>
      <c r="I22" s="23"/>
      <c r="J22" s="23"/>
      <c r="K22" s="24">
        <f t="shared" si="3"/>
        <v>0</v>
      </c>
      <c r="L22" s="24">
        <f t="shared" si="4"/>
        <v>0</v>
      </c>
      <c r="M22" s="24">
        <f t="shared" si="5"/>
        <v>0</v>
      </c>
      <c r="N22" s="24">
        <f t="shared" si="6"/>
        <v>0</v>
      </c>
      <c r="O22" s="24">
        <f t="shared" si="7"/>
        <v>0</v>
      </c>
      <c r="P22" s="24">
        <f t="shared" si="8"/>
        <v>0</v>
      </c>
      <c r="T22" s="145" t="str">
        <f t="shared" si="0"/>
        <v xml:space="preserve"> 2.4</v>
      </c>
      <c r="U22" s="145"/>
      <c r="V22" s="157" t="str">
        <f t="shared" si="1"/>
        <v>Kamčatkas sausserdis, stādīšana, iesk.stādvietu sagatavošanu</v>
      </c>
      <c r="W22" s="145" t="str">
        <f t="shared" si="1"/>
        <v>gb.</v>
      </c>
      <c r="X22" s="165">
        <f t="shared" si="1"/>
        <v>22</v>
      </c>
    </row>
    <row r="23" spans="1:24" ht="25.5">
      <c r="A23" s="164" t="s">
        <v>390</v>
      </c>
      <c r="B23" s="164"/>
      <c r="C23" s="152" t="s">
        <v>1140</v>
      </c>
      <c r="D23" s="111" t="s">
        <v>61</v>
      </c>
      <c r="E23" s="158">
        <v>75</v>
      </c>
      <c r="F23" s="23"/>
      <c r="G23" s="23"/>
      <c r="H23" s="23">
        <f t="shared" si="2"/>
        <v>0</v>
      </c>
      <c r="I23" s="23"/>
      <c r="J23" s="23"/>
      <c r="K23" s="24">
        <f t="shared" si="3"/>
        <v>0</v>
      </c>
      <c r="L23" s="24">
        <f t="shared" si="4"/>
        <v>0</v>
      </c>
      <c r="M23" s="24">
        <f t="shared" si="5"/>
        <v>0</v>
      </c>
      <c r="N23" s="24">
        <f t="shared" si="6"/>
        <v>0</v>
      </c>
      <c r="O23" s="24">
        <f t="shared" si="7"/>
        <v>0</v>
      </c>
      <c r="P23" s="24">
        <f t="shared" si="8"/>
        <v>0</v>
      </c>
      <c r="T23" s="145" t="str">
        <f t="shared" si="0"/>
        <v xml:space="preserve"> 2.5</v>
      </c>
      <c r="U23" s="145"/>
      <c r="V23" s="157" t="str">
        <f t="shared" si="1"/>
        <v>Galotnes pahisandra, stādīšana, iesk.stādvietu sagatavošanu</v>
      </c>
      <c r="W23" s="145" t="str">
        <f t="shared" si="1"/>
        <v>gb.</v>
      </c>
      <c r="X23" s="165">
        <f t="shared" si="1"/>
        <v>75</v>
      </c>
    </row>
    <row r="24" spans="1:24" ht="25.5">
      <c r="A24" s="164" t="s">
        <v>391</v>
      </c>
      <c r="B24" s="164"/>
      <c r="C24" s="152" t="s">
        <v>1141</v>
      </c>
      <c r="D24" s="111" t="s">
        <v>61</v>
      </c>
      <c r="E24" s="158">
        <v>25</v>
      </c>
      <c r="F24" s="23"/>
      <c r="G24" s="23"/>
      <c r="H24" s="23">
        <f t="shared" si="2"/>
        <v>0</v>
      </c>
      <c r="I24" s="23"/>
      <c r="J24" s="23"/>
      <c r="K24" s="24">
        <f t="shared" si="3"/>
        <v>0</v>
      </c>
      <c r="L24" s="24">
        <f t="shared" si="4"/>
        <v>0</v>
      </c>
      <c r="M24" s="24">
        <f t="shared" si="5"/>
        <v>0</v>
      </c>
      <c r="N24" s="24">
        <f t="shared" si="6"/>
        <v>0</v>
      </c>
      <c r="O24" s="24">
        <f t="shared" si="7"/>
        <v>0</v>
      </c>
      <c r="P24" s="24">
        <f t="shared" si="8"/>
        <v>0</v>
      </c>
      <c r="T24" s="145" t="str">
        <f t="shared" si="0"/>
        <v xml:space="preserve"> 2.6</v>
      </c>
      <c r="U24" s="145"/>
      <c r="V24" s="157" t="str">
        <f t="shared" si="1"/>
        <v>Japānas rododendrs, stādīšana, iesk.stādvietu sagatavošanu</v>
      </c>
      <c r="W24" s="145" t="str">
        <f t="shared" si="1"/>
        <v>gb.</v>
      </c>
      <c r="X24" s="165">
        <f t="shared" si="1"/>
        <v>25</v>
      </c>
    </row>
    <row r="25" spans="1:24" ht="25.5">
      <c r="A25" s="164" t="s">
        <v>392</v>
      </c>
      <c r="B25" s="164"/>
      <c r="C25" s="153" t="s">
        <v>1142</v>
      </c>
      <c r="D25" s="111" t="s">
        <v>61</v>
      </c>
      <c r="E25" s="158">
        <v>1280</v>
      </c>
      <c r="F25" s="23"/>
      <c r="G25" s="23"/>
      <c r="H25" s="23">
        <f t="shared" si="2"/>
        <v>0</v>
      </c>
      <c r="I25" s="23"/>
      <c r="J25" s="23"/>
      <c r="K25" s="24">
        <f t="shared" si="3"/>
        <v>0</v>
      </c>
      <c r="L25" s="24">
        <f t="shared" si="4"/>
        <v>0</v>
      </c>
      <c r="M25" s="24">
        <f t="shared" si="5"/>
        <v>0</v>
      </c>
      <c r="N25" s="24">
        <f t="shared" si="6"/>
        <v>0</v>
      </c>
      <c r="O25" s="24">
        <f t="shared" si="7"/>
        <v>0</v>
      </c>
      <c r="P25" s="24">
        <f t="shared" si="8"/>
        <v>0</v>
      </c>
      <c r="T25" s="145" t="str">
        <f t="shared" si="0"/>
        <v xml:space="preserve"> 2.7</v>
      </c>
      <c r="U25" s="145"/>
      <c r="V25" s="157" t="str">
        <f t="shared" si="1"/>
        <v>Alpīnā vērene 'Schmidt', stādīšana, iesk.stādvietu sagatavošanu</v>
      </c>
      <c r="W25" s="145" t="str">
        <f t="shared" si="1"/>
        <v>gb.</v>
      </c>
      <c r="X25" s="165">
        <f t="shared" si="1"/>
        <v>1280</v>
      </c>
    </row>
    <row r="26" spans="1:24" ht="25.5">
      <c r="A26" s="164" t="s">
        <v>393</v>
      </c>
      <c r="B26" s="164"/>
      <c r="C26" s="153" t="s">
        <v>1143</v>
      </c>
      <c r="D26" s="111" t="s">
        <v>61</v>
      </c>
      <c r="E26" s="158">
        <v>5</v>
      </c>
      <c r="F26" s="23"/>
      <c r="G26" s="23"/>
      <c r="H26" s="23">
        <f t="shared" si="2"/>
        <v>0</v>
      </c>
      <c r="I26" s="23"/>
      <c r="J26" s="23"/>
      <c r="K26" s="24">
        <f t="shared" si="3"/>
        <v>0</v>
      </c>
      <c r="L26" s="24">
        <f t="shared" si="4"/>
        <v>0</v>
      </c>
      <c r="M26" s="24">
        <f t="shared" si="5"/>
        <v>0</v>
      </c>
      <c r="N26" s="24">
        <f t="shared" si="6"/>
        <v>0</v>
      </c>
      <c r="O26" s="24">
        <f t="shared" si="7"/>
        <v>0</v>
      </c>
      <c r="P26" s="24">
        <f t="shared" si="8"/>
        <v>0</v>
      </c>
      <c r="T26" s="145" t="str">
        <f t="shared" si="0"/>
        <v xml:space="preserve"> 2.8</v>
      </c>
      <c r="U26" s="145"/>
      <c r="V26" s="157" t="str">
        <f t="shared" si="1"/>
        <v>Dziedzerainā jāņoga, stādīšana, iesk.stādvietu sagatavošanu</v>
      </c>
      <c r="W26" s="145" t="str">
        <f t="shared" si="1"/>
        <v>gb.</v>
      </c>
      <c r="X26" s="165">
        <f t="shared" si="1"/>
        <v>5</v>
      </c>
    </row>
    <row r="27" spans="1:24" ht="25.5">
      <c r="A27" s="164" t="s">
        <v>394</v>
      </c>
      <c r="B27" s="164"/>
      <c r="C27" s="152" t="s">
        <v>1144</v>
      </c>
      <c r="D27" s="111" t="s">
        <v>61</v>
      </c>
      <c r="E27" s="158">
        <v>104</v>
      </c>
      <c r="F27" s="23"/>
      <c r="G27" s="23"/>
      <c r="H27" s="23">
        <f t="shared" si="2"/>
        <v>0</v>
      </c>
      <c r="I27" s="23"/>
      <c r="J27" s="23"/>
      <c r="K27" s="24">
        <f t="shared" si="3"/>
        <v>0</v>
      </c>
      <c r="L27" s="24">
        <f t="shared" si="4"/>
        <v>0</v>
      </c>
      <c r="M27" s="24">
        <f t="shared" si="5"/>
        <v>0</v>
      </c>
      <c r="N27" s="24">
        <f t="shared" si="6"/>
        <v>0</v>
      </c>
      <c r="O27" s="24">
        <f t="shared" si="7"/>
        <v>0</v>
      </c>
      <c r="P27" s="24">
        <f t="shared" si="8"/>
        <v>0</v>
      </c>
      <c r="T27" s="145" t="str">
        <f t="shared" si="0"/>
        <v xml:space="preserve"> 2.9</v>
      </c>
      <c r="U27" s="145"/>
      <c r="V27" s="157" t="str">
        <f t="shared" si="1"/>
        <v>Finmarkas kārkls, stādīšana, iesk.stādvietu sagatavošanu</v>
      </c>
      <c r="W27" s="145" t="str">
        <f t="shared" si="1"/>
        <v>gb.</v>
      </c>
      <c r="X27" s="165">
        <f t="shared" si="1"/>
        <v>104</v>
      </c>
    </row>
    <row r="28" spans="1:24" ht="25.5">
      <c r="A28" s="164" t="s">
        <v>1185</v>
      </c>
      <c r="B28" s="164"/>
      <c r="C28" s="153" t="s">
        <v>1145</v>
      </c>
      <c r="D28" s="111" t="s">
        <v>61</v>
      </c>
      <c r="E28" s="158">
        <v>18</v>
      </c>
      <c r="F28" s="23"/>
      <c r="G28" s="23"/>
      <c r="H28" s="23">
        <f t="shared" si="2"/>
        <v>0</v>
      </c>
      <c r="I28" s="23"/>
      <c r="J28" s="23"/>
      <c r="K28" s="24">
        <f t="shared" si="3"/>
        <v>0</v>
      </c>
      <c r="L28" s="24">
        <f t="shared" si="4"/>
        <v>0</v>
      </c>
      <c r="M28" s="24">
        <f t="shared" si="5"/>
        <v>0</v>
      </c>
      <c r="N28" s="24">
        <f t="shared" si="6"/>
        <v>0</v>
      </c>
      <c r="O28" s="24">
        <f t="shared" si="7"/>
        <v>0</v>
      </c>
      <c r="P28" s="24">
        <f t="shared" si="8"/>
        <v>0</v>
      </c>
      <c r="T28" s="145" t="str">
        <f t="shared" si="0"/>
        <v xml:space="preserve"> 2.10</v>
      </c>
      <c r="U28" s="145"/>
      <c r="V28" s="157" t="str">
        <f t="shared" si="1"/>
        <v>Ložņu kārkls, šķirne 'Nitida', stādīšana, iesk.stādvietu sagatavošanu</v>
      </c>
      <c r="W28" s="145" t="str">
        <f t="shared" si="1"/>
        <v>gb.</v>
      </c>
      <c r="X28" s="165">
        <f t="shared" si="1"/>
        <v>18</v>
      </c>
    </row>
    <row r="29" spans="1:24" ht="25.5">
      <c r="A29" s="164" t="s">
        <v>1186</v>
      </c>
      <c r="B29" s="164"/>
      <c r="C29" s="152" t="s">
        <v>1146</v>
      </c>
      <c r="D29" s="111" t="s">
        <v>61</v>
      </c>
      <c r="E29" s="158">
        <v>125</v>
      </c>
      <c r="F29" s="23"/>
      <c r="G29" s="23"/>
      <c r="H29" s="23">
        <f t="shared" si="2"/>
        <v>0</v>
      </c>
      <c r="I29" s="23"/>
      <c r="J29" s="23"/>
      <c r="K29" s="24">
        <f t="shared" si="3"/>
        <v>0</v>
      </c>
      <c r="L29" s="24">
        <f t="shared" si="4"/>
        <v>0</v>
      </c>
      <c r="M29" s="24">
        <f t="shared" si="5"/>
        <v>0</v>
      </c>
      <c r="N29" s="24">
        <f t="shared" si="6"/>
        <v>0</v>
      </c>
      <c r="O29" s="24">
        <f t="shared" si="7"/>
        <v>0</v>
      </c>
      <c r="P29" s="24">
        <f t="shared" si="8"/>
        <v>0</v>
      </c>
      <c r="T29" s="145" t="str">
        <f t="shared" si="0"/>
        <v xml:space="preserve"> 2.11</v>
      </c>
      <c r="U29" s="145"/>
      <c r="V29" s="157" t="str">
        <f t="shared" si="1"/>
        <v>Iegrieztā stefanandra, stādīšana, iesk.stādvietu sagatavošanu</v>
      </c>
      <c r="W29" s="145" t="str">
        <f t="shared" si="1"/>
        <v>gb.</v>
      </c>
      <c r="X29" s="165">
        <f t="shared" si="1"/>
        <v>125</v>
      </c>
    </row>
    <row r="30" spans="1:24" ht="25.5">
      <c r="A30" s="164" t="s">
        <v>1187</v>
      </c>
      <c r="B30" s="164"/>
      <c r="C30" s="152" t="s">
        <v>1147</v>
      </c>
      <c r="D30" s="111" t="s">
        <v>61</v>
      </c>
      <c r="E30" s="158">
        <v>17</v>
      </c>
      <c r="F30" s="23"/>
      <c r="G30" s="23"/>
      <c r="H30" s="23">
        <f t="shared" si="2"/>
        <v>0</v>
      </c>
      <c r="I30" s="23"/>
      <c r="J30" s="23"/>
      <c r="K30" s="24">
        <f t="shared" si="3"/>
        <v>0</v>
      </c>
      <c r="L30" s="24">
        <f t="shared" si="4"/>
        <v>0</v>
      </c>
      <c r="M30" s="24">
        <f t="shared" si="5"/>
        <v>0</v>
      </c>
      <c r="N30" s="24">
        <f t="shared" si="6"/>
        <v>0</v>
      </c>
      <c r="O30" s="24">
        <f t="shared" si="7"/>
        <v>0</v>
      </c>
      <c r="P30" s="24">
        <f t="shared" si="8"/>
        <v>0</v>
      </c>
      <c r="T30" s="145" t="str">
        <f t="shared" si="0"/>
        <v xml:space="preserve"> 2.12</v>
      </c>
      <c r="U30" s="145"/>
      <c r="V30" s="157" t="str">
        <f t="shared" ref="V30:X52" si="9">C30</f>
        <v>Parastā irbene, šķirne 'Anny's Magic Gold', stādīšana, iesk.stādvietu sagatavošanu</v>
      </c>
      <c r="W30" s="145" t="str">
        <f t="shared" si="9"/>
        <v>gb.</v>
      </c>
      <c r="X30" s="165">
        <f t="shared" si="9"/>
        <v>17</v>
      </c>
    </row>
    <row r="31" spans="1:24">
      <c r="A31" s="166">
        <v>4</v>
      </c>
      <c r="B31" s="166"/>
      <c r="C31" s="174" t="s">
        <v>1157</v>
      </c>
      <c r="D31" s="162"/>
      <c r="E31" s="176"/>
      <c r="F31" s="163"/>
      <c r="G31" s="163"/>
      <c r="H31" s="163"/>
      <c r="I31" s="163"/>
      <c r="J31" s="163"/>
      <c r="K31" s="163"/>
      <c r="L31" s="163"/>
      <c r="M31" s="163"/>
      <c r="N31" s="163"/>
      <c r="O31" s="163"/>
      <c r="P31" s="163"/>
      <c r="T31" s="145">
        <f t="shared" si="0"/>
        <v>4</v>
      </c>
      <c r="U31" s="145"/>
      <c r="V31" s="157" t="str">
        <f t="shared" si="9"/>
        <v>Mikss A (Dobe 2)</v>
      </c>
      <c r="W31" s="145"/>
      <c r="X31" s="165"/>
    </row>
    <row r="32" spans="1:24" ht="25.5">
      <c r="A32" s="172" t="s">
        <v>405</v>
      </c>
      <c r="B32" s="164"/>
      <c r="C32" s="153" t="s">
        <v>1158</v>
      </c>
      <c r="D32" s="111" t="s">
        <v>61</v>
      </c>
      <c r="E32" s="158">
        <v>56</v>
      </c>
      <c r="F32" s="23"/>
      <c r="G32" s="23"/>
      <c r="H32" s="23">
        <f t="shared" si="2"/>
        <v>0</v>
      </c>
      <c r="I32" s="23"/>
      <c r="J32" s="23"/>
      <c r="K32" s="24">
        <f t="shared" si="3"/>
        <v>0</v>
      </c>
      <c r="L32" s="24">
        <f t="shared" si="4"/>
        <v>0</v>
      </c>
      <c r="M32" s="24">
        <f t="shared" si="5"/>
        <v>0</v>
      </c>
      <c r="N32" s="24">
        <f t="shared" si="6"/>
        <v>0</v>
      </c>
      <c r="O32" s="24">
        <f t="shared" si="7"/>
        <v>0</v>
      </c>
      <c r="P32" s="24">
        <f t="shared" si="8"/>
        <v>0</v>
      </c>
      <c r="T32" s="145" t="str">
        <f t="shared" si="0"/>
        <v xml:space="preserve"> 4.1</v>
      </c>
      <c r="U32" s="145"/>
      <c r="V32" s="157" t="str">
        <f t="shared" si="9"/>
        <v>parastā ciņusmilga, šķirne 'Goldschleier', stādīšana, iesk.stādvietu sagatavošanu</v>
      </c>
      <c r="W32" s="145" t="str">
        <f t="shared" si="9"/>
        <v>gb.</v>
      </c>
      <c r="X32" s="165">
        <f t="shared" si="9"/>
        <v>56</v>
      </c>
    </row>
    <row r="33" spans="1:24" ht="25.5">
      <c r="A33" s="172" t="s">
        <v>406</v>
      </c>
      <c r="B33" s="164"/>
      <c r="C33" s="152" t="s">
        <v>1149</v>
      </c>
      <c r="D33" s="111" t="s">
        <v>61</v>
      </c>
      <c r="E33" s="158">
        <v>59</v>
      </c>
      <c r="F33" s="23"/>
      <c r="G33" s="23"/>
      <c r="H33" s="23">
        <f t="shared" si="2"/>
        <v>0</v>
      </c>
      <c r="I33" s="23"/>
      <c r="J33" s="23"/>
      <c r="K33" s="24">
        <f t="shared" si="3"/>
        <v>0</v>
      </c>
      <c r="L33" s="24">
        <f t="shared" si="4"/>
        <v>0</v>
      </c>
      <c r="M33" s="24">
        <f t="shared" si="5"/>
        <v>0</v>
      </c>
      <c r="N33" s="24">
        <f t="shared" si="6"/>
        <v>0</v>
      </c>
      <c r="O33" s="24">
        <f t="shared" si="7"/>
        <v>0</v>
      </c>
      <c r="P33" s="24">
        <f t="shared" si="8"/>
        <v>0</v>
      </c>
      <c r="T33" s="145" t="str">
        <f t="shared" si="0"/>
        <v xml:space="preserve"> 4.2</v>
      </c>
      <c r="U33" s="145"/>
      <c r="V33" s="157" t="str">
        <f t="shared" si="9"/>
        <v>Rudbekija, šķirne 'Henry Eilers', stādīšana, iesk.stādvietu sagatavošanu</v>
      </c>
      <c r="W33" s="145" t="str">
        <f t="shared" si="9"/>
        <v>gb.</v>
      </c>
      <c r="X33" s="165">
        <f t="shared" si="9"/>
        <v>59</v>
      </c>
    </row>
    <row r="34" spans="1:24" ht="25.5">
      <c r="A34" s="172" t="s">
        <v>407</v>
      </c>
      <c r="B34" s="164"/>
      <c r="C34" s="153" t="s">
        <v>1150</v>
      </c>
      <c r="D34" s="111" t="s">
        <v>61</v>
      </c>
      <c r="E34" s="158">
        <v>40</v>
      </c>
      <c r="F34" s="23"/>
      <c r="G34" s="23"/>
      <c r="H34" s="23">
        <f t="shared" si="2"/>
        <v>0</v>
      </c>
      <c r="I34" s="23"/>
      <c r="J34" s="23"/>
      <c r="K34" s="24">
        <f t="shared" si="3"/>
        <v>0</v>
      </c>
      <c r="L34" s="24">
        <f t="shared" si="4"/>
        <v>0</v>
      </c>
      <c r="M34" s="24">
        <f t="shared" si="5"/>
        <v>0</v>
      </c>
      <c r="N34" s="24">
        <f t="shared" si="6"/>
        <v>0</v>
      </c>
      <c r="O34" s="24">
        <f t="shared" si="7"/>
        <v>0</v>
      </c>
      <c r="P34" s="24">
        <f t="shared" si="8"/>
        <v>0</v>
      </c>
      <c r="T34" s="145" t="str">
        <f t="shared" si="0"/>
        <v xml:space="preserve"> 4.3</v>
      </c>
      <c r="U34" s="145"/>
      <c r="V34" s="157" t="str">
        <f t="shared" si="9"/>
        <v>Ehinācija, šķirne 'Marmalade', stādīšana, iesk.stādvietu sagatavošanu</v>
      </c>
      <c r="W34" s="145" t="str">
        <f t="shared" si="9"/>
        <v>gb.</v>
      </c>
      <c r="X34" s="165">
        <f t="shared" si="9"/>
        <v>40</v>
      </c>
    </row>
    <row r="35" spans="1:24" ht="25.5">
      <c r="A35" s="172" t="s">
        <v>408</v>
      </c>
      <c r="B35" s="164"/>
      <c r="C35" s="152" t="s">
        <v>1151</v>
      </c>
      <c r="D35" s="111" t="s">
        <v>61</v>
      </c>
      <c r="E35" s="158">
        <v>33</v>
      </c>
      <c r="F35" s="23"/>
      <c r="G35" s="23"/>
      <c r="H35" s="23">
        <f t="shared" si="2"/>
        <v>0</v>
      </c>
      <c r="I35" s="23"/>
      <c r="J35" s="23"/>
      <c r="K35" s="24">
        <f t="shared" si="3"/>
        <v>0</v>
      </c>
      <c r="L35" s="24">
        <f t="shared" si="4"/>
        <v>0</v>
      </c>
      <c r="M35" s="24">
        <f t="shared" si="5"/>
        <v>0</v>
      </c>
      <c r="N35" s="24">
        <f t="shared" si="6"/>
        <v>0</v>
      </c>
      <c r="O35" s="24">
        <f t="shared" si="7"/>
        <v>0</v>
      </c>
      <c r="P35" s="24">
        <f t="shared" si="8"/>
        <v>0</v>
      </c>
      <c r="T35" s="145" t="str">
        <f t="shared" si="0"/>
        <v xml:space="preserve"> 4.4</v>
      </c>
      <c r="U35" s="145"/>
      <c r="V35" s="157" t="str">
        <f t="shared" si="9"/>
        <v>Ehinācija, šķirne 'SunSeekers InTanz Yellow', stādīšana, iesk.stādvietu sagatavošanu</v>
      </c>
      <c r="W35" s="145" t="str">
        <f t="shared" si="9"/>
        <v>gb.</v>
      </c>
      <c r="X35" s="165">
        <f t="shared" si="9"/>
        <v>33</v>
      </c>
    </row>
    <row r="36" spans="1:24" ht="25.5">
      <c r="A36" s="172" t="s">
        <v>409</v>
      </c>
      <c r="B36" s="164"/>
      <c r="C36" s="152" t="s">
        <v>1152</v>
      </c>
      <c r="D36" s="111" t="s">
        <v>61</v>
      </c>
      <c r="E36" s="158">
        <v>72</v>
      </c>
      <c r="F36" s="23"/>
      <c r="G36" s="23"/>
      <c r="H36" s="23">
        <f t="shared" si="2"/>
        <v>0</v>
      </c>
      <c r="I36" s="23"/>
      <c r="J36" s="23"/>
      <c r="K36" s="24">
        <f t="shared" si="3"/>
        <v>0</v>
      </c>
      <c r="L36" s="24">
        <f t="shared" si="4"/>
        <v>0</v>
      </c>
      <c r="M36" s="24">
        <f t="shared" si="5"/>
        <v>0</v>
      </c>
      <c r="N36" s="24">
        <f t="shared" si="6"/>
        <v>0</v>
      </c>
      <c r="O36" s="24">
        <f t="shared" si="7"/>
        <v>0</v>
      </c>
      <c r="P36" s="24">
        <f t="shared" si="8"/>
        <v>0</v>
      </c>
      <c r="T36" s="145" t="str">
        <f t="shared" si="0"/>
        <v xml:space="preserve"> 4.5</v>
      </c>
      <c r="U36" s="145"/>
      <c r="V36" s="157" t="str">
        <f t="shared" si="9"/>
        <v>Ķīnas miskante, šķirne 'Ferner Osten', stādīšana, iesk.stādvietu sagatavošanu</v>
      </c>
      <c r="W36" s="145" t="str">
        <f t="shared" si="9"/>
        <v>gb.</v>
      </c>
      <c r="X36" s="165">
        <f t="shared" si="9"/>
        <v>72</v>
      </c>
    </row>
    <row r="37" spans="1:24" ht="25.5">
      <c r="A37" s="172" t="s">
        <v>410</v>
      </c>
      <c r="B37" s="164"/>
      <c r="C37" s="153" t="s">
        <v>1153</v>
      </c>
      <c r="D37" s="111" t="s">
        <v>61</v>
      </c>
      <c r="E37" s="158">
        <v>33</v>
      </c>
      <c r="F37" s="23"/>
      <c r="G37" s="23"/>
      <c r="H37" s="23">
        <f t="shared" si="2"/>
        <v>0</v>
      </c>
      <c r="I37" s="23"/>
      <c r="J37" s="23"/>
      <c r="K37" s="24">
        <f t="shared" si="3"/>
        <v>0</v>
      </c>
      <c r="L37" s="24">
        <f t="shared" si="4"/>
        <v>0</v>
      </c>
      <c r="M37" s="24">
        <f t="shared" si="5"/>
        <v>0</v>
      </c>
      <c r="N37" s="24">
        <f t="shared" si="6"/>
        <v>0</v>
      </c>
      <c r="O37" s="24">
        <f t="shared" si="7"/>
        <v>0</v>
      </c>
      <c r="P37" s="24">
        <f t="shared" si="8"/>
        <v>0</v>
      </c>
      <c r="T37" s="145" t="str">
        <f t="shared" si="0"/>
        <v xml:space="preserve"> 4.6</v>
      </c>
      <c r="U37" s="145"/>
      <c r="V37" s="157" t="str">
        <f t="shared" si="9"/>
        <v>Helēnija, šķirne 'Double Trouble', stādīšana, iesk.stādvietu sagatavošanu</v>
      </c>
      <c r="W37" s="145" t="str">
        <f t="shared" si="9"/>
        <v>gb.</v>
      </c>
      <c r="X37" s="165">
        <f t="shared" si="9"/>
        <v>33</v>
      </c>
    </row>
    <row r="38" spans="1:24" ht="25.5">
      <c r="A38" s="172" t="s">
        <v>411</v>
      </c>
      <c r="B38" s="164"/>
      <c r="C38" s="153" t="s">
        <v>1154</v>
      </c>
      <c r="D38" s="111" t="s">
        <v>61</v>
      </c>
      <c r="E38" s="158">
        <v>66</v>
      </c>
      <c r="F38" s="23"/>
      <c r="G38" s="23"/>
      <c r="H38" s="23">
        <f t="shared" si="2"/>
        <v>0</v>
      </c>
      <c r="I38" s="23"/>
      <c r="J38" s="23"/>
      <c r="K38" s="24">
        <f t="shared" si="3"/>
        <v>0</v>
      </c>
      <c r="L38" s="24">
        <f t="shared" si="4"/>
        <v>0</v>
      </c>
      <c r="M38" s="24">
        <f t="shared" si="5"/>
        <v>0</v>
      </c>
      <c r="N38" s="24">
        <f t="shared" si="6"/>
        <v>0</v>
      </c>
      <c r="O38" s="24">
        <f t="shared" si="7"/>
        <v>0</v>
      </c>
      <c r="P38" s="24">
        <f t="shared" si="8"/>
        <v>0</v>
      </c>
      <c r="T38" s="145" t="str">
        <f t="shared" si="0"/>
        <v xml:space="preserve"> 4.7</v>
      </c>
      <c r="U38" s="145"/>
      <c r="V38" s="157" t="str">
        <f t="shared" si="9"/>
        <v>Helēnija, šķirne  'Mardi Gras', stādīšana, iesk.stādvietu sagatavošanu</v>
      </c>
      <c r="W38" s="145" t="str">
        <f t="shared" si="9"/>
        <v>gb.</v>
      </c>
      <c r="X38" s="165">
        <f t="shared" si="9"/>
        <v>66</v>
      </c>
    </row>
    <row r="39" spans="1:24" ht="25.5">
      <c r="A39" s="172" t="s">
        <v>412</v>
      </c>
      <c r="B39" s="164"/>
      <c r="C39" s="152" t="s">
        <v>1159</v>
      </c>
      <c r="D39" s="111" t="s">
        <v>61</v>
      </c>
      <c r="E39" s="158">
        <v>56</v>
      </c>
      <c r="F39" s="23"/>
      <c r="G39" s="23"/>
      <c r="H39" s="23">
        <f t="shared" si="2"/>
        <v>0</v>
      </c>
      <c r="I39" s="23"/>
      <c r="J39" s="23"/>
      <c r="K39" s="24">
        <f t="shared" si="3"/>
        <v>0</v>
      </c>
      <c r="L39" s="24">
        <f t="shared" si="4"/>
        <v>0</v>
      </c>
      <c r="M39" s="24">
        <f t="shared" si="5"/>
        <v>0</v>
      </c>
      <c r="N39" s="24">
        <f t="shared" si="6"/>
        <v>0</v>
      </c>
      <c r="O39" s="24">
        <f t="shared" si="7"/>
        <v>0</v>
      </c>
      <c r="P39" s="24">
        <f t="shared" si="8"/>
        <v>0</v>
      </c>
      <c r="T39" s="145" t="str">
        <f t="shared" si="0"/>
        <v xml:space="preserve"> 4.8</v>
      </c>
      <c r="U39" s="145"/>
      <c r="V39" s="157" t="str">
        <f t="shared" si="9"/>
        <v>Skarbā saulesactiņa, šķirne 'Venus', stādīšana, iesk.stādvietu sagatavošanu</v>
      </c>
      <c r="W39" s="145" t="str">
        <f t="shared" si="9"/>
        <v>gb.</v>
      </c>
      <c r="X39" s="165">
        <f t="shared" si="9"/>
        <v>56</v>
      </c>
    </row>
    <row r="40" spans="1:24" ht="25.5">
      <c r="A40" s="172" t="s">
        <v>413</v>
      </c>
      <c r="B40" s="164"/>
      <c r="C40" s="152" t="s">
        <v>1156</v>
      </c>
      <c r="D40" s="111" t="s">
        <v>61</v>
      </c>
      <c r="E40" s="158">
        <v>36</v>
      </c>
      <c r="F40" s="23"/>
      <c r="G40" s="23"/>
      <c r="H40" s="23">
        <f t="shared" si="2"/>
        <v>0</v>
      </c>
      <c r="I40" s="23"/>
      <c r="J40" s="23"/>
      <c r="K40" s="24">
        <f t="shared" si="3"/>
        <v>0</v>
      </c>
      <c r="L40" s="24">
        <f t="shared" si="4"/>
        <v>0</v>
      </c>
      <c r="M40" s="24">
        <f t="shared" si="5"/>
        <v>0</v>
      </c>
      <c r="N40" s="24">
        <f t="shared" si="6"/>
        <v>0</v>
      </c>
      <c r="O40" s="24">
        <f t="shared" si="7"/>
        <v>0</v>
      </c>
      <c r="P40" s="24">
        <f t="shared" si="8"/>
        <v>0</v>
      </c>
      <c r="T40" s="145" t="str">
        <f t="shared" si="0"/>
        <v xml:space="preserve"> 4.9</v>
      </c>
      <c r="U40" s="145"/>
      <c r="V40" s="157" t="str">
        <f t="shared" si="9"/>
        <v>Vīgriežu pelašķis  'Parker' , stādīšana, iesk.stādvietu sagatavošanu</v>
      </c>
      <c r="W40" s="145" t="str">
        <f t="shared" si="9"/>
        <v>gb.</v>
      </c>
      <c r="X40" s="165">
        <f t="shared" si="9"/>
        <v>36</v>
      </c>
    </row>
    <row r="41" spans="1:24">
      <c r="A41" s="166">
        <v>5</v>
      </c>
      <c r="B41" s="166"/>
      <c r="C41" s="173" t="s">
        <v>1160</v>
      </c>
      <c r="D41" s="162"/>
      <c r="E41" s="176"/>
      <c r="F41" s="163"/>
      <c r="G41" s="163"/>
      <c r="H41" s="163"/>
      <c r="I41" s="163"/>
      <c r="J41" s="163"/>
      <c r="K41" s="163"/>
      <c r="L41" s="163"/>
      <c r="M41" s="163"/>
      <c r="N41" s="163"/>
      <c r="O41" s="163"/>
      <c r="P41" s="163"/>
      <c r="T41" s="145">
        <f t="shared" si="0"/>
        <v>5</v>
      </c>
      <c r="U41" s="145"/>
      <c r="V41" s="157" t="str">
        <f t="shared" si="9"/>
        <v>Mikss A (Dobe 3)</v>
      </c>
      <c r="W41" s="145"/>
      <c r="X41" s="165"/>
    </row>
    <row r="42" spans="1:24" ht="25.5">
      <c r="A42" s="172" t="s">
        <v>421</v>
      </c>
      <c r="B42" s="164"/>
      <c r="C42" s="152" t="s">
        <v>1161</v>
      </c>
      <c r="D42" s="111" t="s">
        <v>61</v>
      </c>
      <c r="E42" s="158">
        <v>45</v>
      </c>
      <c r="F42" s="23"/>
      <c r="G42" s="23"/>
      <c r="H42" s="23">
        <f t="shared" ref="H42:H65" si="10">ROUND(F42*G42,2)</f>
        <v>0</v>
      </c>
      <c r="I42" s="23"/>
      <c r="J42" s="23"/>
      <c r="K42" s="24">
        <f t="shared" ref="K42:K65" si="11">H42+I42+J42</f>
        <v>0</v>
      </c>
      <c r="L42" s="24">
        <f t="shared" ref="L42:L65" si="12">ROUND(E42*F42,2)</f>
        <v>0</v>
      </c>
      <c r="M42" s="24">
        <f t="shared" ref="M42:M65" si="13">ROUND(E42*H42,2)</f>
        <v>0</v>
      </c>
      <c r="N42" s="24">
        <f t="shared" ref="N42:N65" si="14">ROUND(E42*I42,2)</f>
        <v>0</v>
      </c>
      <c r="O42" s="24">
        <f t="shared" ref="O42:O65" si="15">ROUND(E42*J42,2)</f>
        <v>0</v>
      </c>
      <c r="P42" s="24">
        <f t="shared" ref="P42:P65" si="16">M42+N42+O42</f>
        <v>0</v>
      </c>
      <c r="T42" s="145" t="str">
        <f t="shared" ref="T42:T65" si="17">A42</f>
        <v xml:space="preserve"> 5.1</v>
      </c>
      <c r="U42" s="145"/>
      <c r="V42" s="157" t="str">
        <f t="shared" si="9"/>
        <v>Parastā ciņusmilga, šķirne 'Goldschleier', stādīšana, iesk.stādvietu sagatavošanu</v>
      </c>
      <c r="W42" s="145" t="str">
        <f t="shared" si="9"/>
        <v>gb.</v>
      </c>
      <c r="X42" s="165">
        <f t="shared" si="9"/>
        <v>45</v>
      </c>
    </row>
    <row r="43" spans="1:24" ht="25.5">
      <c r="A43" s="172" t="s">
        <v>422</v>
      </c>
      <c r="B43" s="164"/>
      <c r="C43" s="152" t="s">
        <v>1162</v>
      </c>
      <c r="D43" s="111" t="s">
        <v>61</v>
      </c>
      <c r="E43" s="158">
        <v>58</v>
      </c>
      <c r="F43" s="23"/>
      <c r="G43" s="23"/>
      <c r="H43" s="23">
        <f t="shared" si="10"/>
        <v>0</v>
      </c>
      <c r="I43" s="23"/>
      <c r="J43" s="23"/>
      <c r="K43" s="24">
        <f t="shared" si="11"/>
        <v>0</v>
      </c>
      <c r="L43" s="24">
        <f t="shared" si="12"/>
        <v>0</v>
      </c>
      <c r="M43" s="24">
        <f t="shared" si="13"/>
        <v>0</v>
      </c>
      <c r="N43" s="24">
        <f t="shared" si="14"/>
        <v>0</v>
      </c>
      <c r="O43" s="24">
        <f t="shared" si="15"/>
        <v>0</v>
      </c>
      <c r="P43" s="24">
        <f t="shared" si="16"/>
        <v>0</v>
      </c>
      <c r="T43" s="145" t="str">
        <f t="shared" si="17"/>
        <v xml:space="preserve"> 5.2</v>
      </c>
      <c r="U43" s="145"/>
      <c r="V43" s="157" t="str">
        <f t="shared" si="9"/>
        <v xml:space="preserve">Rudbekija, šķirne 'Henry Eilers', stādīšana, iesk.stādvietu sagatavošanu </v>
      </c>
      <c r="W43" s="145" t="str">
        <f t="shared" si="9"/>
        <v>gb.</v>
      </c>
      <c r="X43" s="165">
        <f t="shared" si="9"/>
        <v>58</v>
      </c>
    </row>
    <row r="44" spans="1:24" ht="25.5">
      <c r="A44" s="172" t="s">
        <v>423</v>
      </c>
      <c r="B44" s="164"/>
      <c r="C44" s="153" t="s">
        <v>1150</v>
      </c>
      <c r="D44" s="111" t="s">
        <v>61</v>
      </c>
      <c r="E44" s="158">
        <v>19</v>
      </c>
      <c r="F44" s="23"/>
      <c r="G44" s="23"/>
      <c r="H44" s="23">
        <f t="shared" si="10"/>
        <v>0</v>
      </c>
      <c r="I44" s="23"/>
      <c r="J44" s="23"/>
      <c r="K44" s="24">
        <f t="shared" si="11"/>
        <v>0</v>
      </c>
      <c r="L44" s="24">
        <f t="shared" si="12"/>
        <v>0</v>
      </c>
      <c r="M44" s="24">
        <f t="shared" si="13"/>
        <v>0</v>
      </c>
      <c r="N44" s="24">
        <f t="shared" si="14"/>
        <v>0</v>
      </c>
      <c r="O44" s="24">
        <f t="shared" si="15"/>
        <v>0</v>
      </c>
      <c r="P44" s="24">
        <f t="shared" si="16"/>
        <v>0</v>
      </c>
      <c r="T44" s="145" t="str">
        <f t="shared" si="17"/>
        <v xml:space="preserve"> 5.3</v>
      </c>
      <c r="U44" s="145"/>
      <c r="V44" s="157" t="str">
        <f t="shared" si="9"/>
        <v>Ehinācija, šķirne 'Marmalade', stādīšana, iesk.stādvietu sagatavošanu</v>
      </c>
      <c r="W44" s="145" t="str">
        <f t="shared" si="9"/>
        <v>gb.</v>
      </c>
      <c r="X44" s="165">
        <f t="shared" si="9"/>
        <v>19</v>
      </c>
    </row>
    <row r="45" spans="1:24" ht="25.5">
      <c r="A45" s="172" t="s">
        <v>424</v>
      </c>
      <c r="B45" s="164"/>
      <c r="C45" s="152" t="s">
        <v>1151</v>
      </c>
      <c r="D45" s="111" t="s">
        <v>61</v>
      </c>
      <c r="E45" s="158">
        <v>50</v>
      </c>
      <c r="F45" s="23"/>
      <c r="G45" s="23"/>
      <c r="H45" s="23">
        <f t="shared" si="10"/>
        <v>0</v>
      </c>
      <c r="I45" s="23"/>
      <c r="J45" s="23"/>
      <c r="K45" s="24">
        <f t="shared" si="11"/>
        <v>0</v>
      </c>
      <c r="L45" s="24">
        <f t="shared" si="12"/>
        <v>0</v>
      </c>
      <c r="M45" s="24">
        <f t="shared" si="13"/>
        <v>0</v>
      </c>
      <c r="N45" s="24">
        <f t="shared" si="14"/>
        <v>0</v>
      </c>
      <c r="O45" s="24">
        <f t="shared" si="15"/>
        <v>0</v>
      </c>
      <c r="P45" s="24">
        <f t="shared" si="16"/>
        <v>0</v>
      </c>
      <c r="T45" s="145" t="str">
        <f t="shared" si="17"/>
        <v xml:space="preserve"> 5.4</v>
      </c>
      <c r="U45" s="145"/>
      <c r="V45" s="157" t="str">
        <f t="shared" si="9"/>
        <v>Ehinācija, šķirne 'SunSeekers InTanz Yellow', stādīšana, iesk.stādvietu sagatavošanu</v>
      </c>
      <c r="W45" s="145" t="str">
        <f t="shared" si="9"/>
        <v>gb.</v>
      </c>
      <c r="X45" s="165">
        <f t="shared" si="9"/>
        <v>50</v>
      </c>
    </row>
    <row r="46" spans="1:24" ht="25.5">
      <c r="A46" s="172" t="s">
        <v>425</v>
      </c>
      <c r="B46" s="164"/>
      <c r="C46" s="153" t="s">
        <v>1152</v>
      </c>
      <c r="D46" s="111" t="s">
        <v>61</v>
      </c>
      <c r="E46" s="158">
        <v>59</v>
      </c>
      <c r="F46" s="23"/>
      <c r="G46" s="23"/>
      <c r="H46" s="23">
        <f t="shared" si="10"/>
        <v>0</v>
      </c>
      <c r="I46" s="23"/>
      <c r="J46" s="23"/>
      <c r="K46" s="24">
        <f t="shared" si="11"/>
        <v>0</v>
      </c>
      <c r="L46" s="24">
        <f t="shared" si="12"/>
        <v>0</v>
      </c>
      <c r="M46" s="24">
        <f t="shared" si="13"/>
        <v>0</v>
      </c>
      <c r="N46" s="24">
        <f t="shared" si="14"/>
        <v>0</v>
      </c>
      <c r="O46" s="24">
        <f t="shared" si="15"/>
        <v>0</v>
      </c>
      <c r="P46" s="24">
        <f t="shared" si="16"/>
        <v>0</v>
      </c>
      <c r="T46" s="145" t="str">
        <f t="shared" si="17"/>
        <v xml:space="preserve"> 5.5</v>
      </c>
      <c r="U46" s="145"/>
      <c r="V46" s="157" t="str">
        <f t="shared" si="9"/>
        <v>Ķīnas miskante, šķirne 'Ferner Osten', stādīšana, iesk.stādvietu sagatavošanu</v>
      </c>
      <c r="W46" s="145" t="str">
        <f t="shared" si="9"/>
        <v>gb.</v>
      </c>
      <c r="X46" s="165">
        <f t="shared" si="9"/>
        <v>59</v>
      </c>
    </row>
    <row r="47" spans="1:24" ht="25.5">
      <c r="A47" s="172" t="s">
        <v>426</v>
      </c>
      <c r="B47" s="164"/>
      <c r="C47" s="152" t="s">
        <v>1163</v>
      </c>
      <c r="D47" s="111" t="s">
        <v>61</v>
      </c>
      <c r="E47" s="158">
        <v>42</v>
      </c>
      <c r="F47" s="23"/>
      <c r="G47" s="23"/>
      <c r="H47" s="23">
        <f t="shared" si="10"/>
        <v>0</v>
      </c>
      <c r="I47" s="23"/>
      <c r="J47" s="23"/>
      <c r="K47" s="24">
        <f t="shared" si="11"/>
        <v>0</v>
      </c>
      <c r="L47" s="24">
        <f t="shared" si="12"/>
        <v>0</v>
      </c>
      <c r="M47" s="24">
        <f t="shared" si="13"/>
        <v>0</v>
      </c>
      <c r="N47" s="24">
        <f t="shared" si="14"/>
        <v>0</v>
      </c>
      <c r="O47" s="24">
        <f t="shared" si="15"/>
        <v>0</v>
      </c>
      <c r="P47" s="24">
        <f t="shared" si="16"/>
        <v>0</v>
      </c>
      <c r="T47" s="145" t="str">
        <f t="shared" si="17"/>
        <v xml:space="preserve"> 5.6</v>
      </c>
      <c r="U47" s="145"/>
      <c r="V47" s="157" t="str">
        <f t="shared" si="9"/>
        <v>Lapsastu spalvzāle, stādīšana, iesk.stādvietu sagatavošanu</v>
      </c>
      <c r="W47" s="145" t="str">
        <f t="shared" si="9"/>
        <v>gb.</v>
      </c>
      <c r="X47" s="165">
        <f t="shared" si="9"/>
        <v>42</v>
      </c>
    </row>
    <row r="48" spans="1:24" ht="25.5">
      <c r="A48" s="172" t="s">
        <v>427</v>
      </c>
      <c r="B48" s="164"/>
      <c r="C48" s="153" t="s">
        <v>1153</v>
      </c>
      <c r="D48" s="111" t="s">
        <v>61</v>
      </c>
      <c r="E48" s="158">
        <v>68</v>
      </c>
      <c r="F48" s="23"/>
      <c r="G48" s="23"/>
      <c r="H48" s="23">
        <f t="shared" si="10"/>
        <v>0</v>
      </c>
      <c r="I48" s="23"/>
      <c r="J48" s="23"/>
      <c r="K48" s="24">
        <f t="shared" si="11"/>
        <v>0</v>
      </c>
      <c r="L48" s="24">
        <f t="shared" si="12"/>
        <v>0</v>
      </c>
      <c r="M48" s="24">
        <f t="shared" si="13"/>
        <v>0</v>
      </c>
      <c r="N48" s="24">
        <f t="shared" si="14"/>
        <v>0</v>
      </c>
      <c r="O48" s="24">
        <f t="shared" si="15"/>
        <v>0</v>
      </c>
      <c r="P48" s="24">
        <f t="shared" si="16"/>
        <v>0</v>
      </c>
      <c r="T48" s="145" t="str">
        <f t="shared" si="17"/>
        <v xml:space="preserve"> 5.7</v>
      </c>
      <c r="U48" s="145"/>
      <c r="V48" s="157" t="str">
        <f t="shared" si="9"/>
        <v>Helēnija, šķirne 'Double Trouble', stādīšana, iesk.stādvietu sagatavošanu</v>
      </c>
      <c r="W48" s="145" t="str">
        <f t="shared" si="9"/>
        <v>gb.</v>
      </c>
      <c r="X48" s="165">
        <f t="shared" si="9"/>
        <v>68</v>
      </c>
    </row>
    <row r="49" spans="1:24" ht="25.5">
      <c r="A49" s="172" t="s">
        <v>428</v>
      </c>
      <c r="B49" s="164"/>
      <c r="C49" s="153" t="s">
        <v>1154</v>
      </c>
      <c r="D49" s="111" t="s">
        <v>61</v>
      </c>
      <c r="E49" s="158">
        <v>63</v>
      </c>
      <c r="F49" s="23"/>
      <c r="G49" s="23"/>
      <c r="H49" s="23">
        <f t="shared" si="10"/>
        <v>0</v>
      </c>
      <c r="I49" s="23"/>
      <c r="J49" s="23"/>
      <c r="K49" s="24">
        <f t="shared" si="11"/>
        <v>0</v>
      </c>
      <c r="L49" s="24">
        <f t="shared" si="12"/>
        <v>0</v>
      </c>
      <c r="M49" s="24">
        <f t="shared" si="13"/>
        <v>0</v>
      </c>
      <c r="N49" s="24">
        <f t="shared" si="14"/>
        <v>0</v>
      </c>
      <c r="O49" s="24">
        <f t="shared" si="15"/>
        <v>0</v>
      </c>
      <c r="P49" s="24">
        <f t="shared" si="16"/>
        <v>0</v>
      </c>
      <c r="T49" s="145" t="str">
        <f t="shared" si="17"/>
        <v xml:space="preserve"> 5.8</v>
      </c>
      <c r="U49" s="145"/>
      <c r="V49" s="157" t="str">
        <f t="shared" si="9"/>
        <v>Helēnija, šķirne  'Mardi Gras', stādīšana, iesk.stādvietu sagatavošanu</v>
      </c>
      <c r="W49" s="145" t="str">
        <f t="shared" si="9"/>
        <v>gb.</v>
      </c>
      <c r="X49" s="165">
        <f t="shared" si="9"/>
        <v>63</v>
      </c>
    </row>
    <row r="50" spans="1:24" ht="25.5">
      <c r="A50" s="172" t="s">
        <v>429</v>
      </c>
      <c r="B50" s="164"/>
      <c r="C50" s="152" t="s">
        <v>1159</v>
      </c>
      <c r="D50" s="111" t="s">
        <v>61</v>
      </c>
      <c r="E50" s="158">
        <v>69</v>
      </c>
      <c r="F50" s="23"/>
      <c r="G50" s="23"/>
      <c r="H50" s="23">
        <f t="shared" si="10"/>
        <v>0</v>
      </c>
      <c r="I50" s="23"/>
      <c r="J50" s="23"/>
      <c r="K50" s="24">
        <f t="shared" si="11"/>
        <v>0</v>
      </c>
      <c r="L50" s="24">
        <f t="shared" si="12"/>
        <v>0</v>
      </c>
      <c r="M50" s="24">
        <f t="shared" si="13"/>
        <v>0</v>
      </c>
      <c r="N50" s="24">
        <f t="shared" si="14"/>
        <v>0</v>
      </c>
      <c r="O50" s="24">
        <f t="shared" si="15"/>
        <v>0</v>
      </c>
      <c r="P50" s="24">
        <f t="shared" si="16"/>
        <v>0</v>
      </c>
      <c r="T50" s="145" t="str">
        <f t="shared" si="17"/>
        <v xml:space="preserve"> 5.9</v>
      </c>
      <c r="U50" s="145"/>
      <c r="V50" s="157" t="str">
        <f t="shared" si="9"/>
        <v>Skarbā saulesactiņa, šķirne 'Venus', stādīšana, iesk.stādvietu sagatavošanu</v>
      </c>
      <c r="W50" s="145" t="str">
        <f t="shared" si="9"/>
        <v>gb.</v>
      </c>
      <c r="X50" s="165">
        <f t="shared" si="9"/>
        <v>69</v>
      </c>
    </row>
    <row r="51" spans="1:24" ht="25.5">
      <c r="A51" s="172" t="s">
        <v>430</v>
      </c>
      <c r="B51" s="164"/>
      <c r="C51" s="153" t="s">
        <v>1164</v>
      </c>
      <c r="D51" s="111" t="s">
        <v>61</v>
      </c>
      <c r="E51" s="158">
        <v>82</v>
      </c>
      <c r="F51" s="23"/>
      <c r="G51" s="23"/>
      <c r="H51" s="23">
        <f t="shared" si="10"/>
        <v>0</v>
      </c>
      <c r="I51" s="23"/>
      <c r="J51" s="23"/>
      <c r="K51" s="24">
        <f t="shared" si="11"/>
        <v>0</v>
      </c>
      <c r="L51" s="24">
        <f t="shared" si="12"/>
        <v>0</v>
      </c>
      <c r="M51" s="24">
        <f t="shared" si="13"/>
        <v>0</v>
      </c>
      <c r="N51" s="24">
        <f t="shared" si="14"/>
        <v>0</v>
      </c>
      <c r="O51" s="24">
        <f t="shared" si="15"/>
        <v>0</v>
      </c>
      <c r="P51" s="24">
        <f t="shared" si="16"/>
        <v>0</v>
      </c>
      <c r="T51" s="145" t="str">
        <f t="shared" si="17"/>
        <v xml:space="preserve"> 5.10</v>
      </c>
      <c r="U51" s="145"/>
      <c r="V51" s="157" t="str">
        <f t="shared" si="9"/>
        <v xml:space="preserve">Vīgriežu pelašķis  'Parker', stādīšana, iesk.stādvietu sagatavošanu </v>
      </c>
      <c r="W51" s="145" t="str">
        <f t="shared" si="9"/>
        <v>gb.</v>
      </c>
      <c r="X51" s="165">
        <f t="shared" si="9"/>
        <v>82</v>
      </c>
    </row>
    <row r="52" spans="1:24">
      <c r="A52" s="166">
        <v>7</v>
      </c>
      <c r="B52" s="166"/>
      <c r="C52" s="174" t="s">
        <v>1172</v>
      </c>
      <c r="D52" s="162"/>
      <c r="E52" s="176"/>
      <c r="F52" s="163"/>
      <c r="G52" s="163"/>
      <c r="H52" s="163"/>
      <c r="I52" s="163"/>
      <c r="J52" s="163"/>
      <c r="K52" s="163"/>
      <c r="L52" s="163"/>
      <c r="M52" s="163"/>
      <c r="N52" s="163"/>
      <c r="O52" s="163"/>
      <c r="P52" s="163"/>
      <c r="T52" s="145">
        <f t="shared" si="17"/>
        <v>7</v>
      </c>
      <c r="U52" s="145"/>
      <c r="V52" s="157" t="str">
        <f t="shared" si="9"/>
        <v>Mikss B (Dobe 2)</v>
      </c>
      <c r="W52" s="145"/>
      <c r="X52" s="165"/>
    </row>
    <row r="53" spans="1:24" ht="25.5">
      <c r="A53" s="172" t="s">
        <v>459</v>
      </c>
      <c r="B53" s="164"/>
      <c r="C53" s="153" t="s">
        <v>1161</v>
      </c>
      <c r="D53" s="111" t="s">
        <v>61</v>
      </c>
      <c r="E53" s="158">
        <v>45</v>
      </c>
      <c r="F53" s="23"/>
      <c r="G53" s="23"/>
      <c r="H53" s="23">
        <f t="shared" si="10"/>
        <v>0</v>
      </c>
      <c r="I53" s="23"/>
      <c r="J53" s="23"/>
      <c r="K53" s="24">
        <f t="shared" si="11"/>
        <v>0</v>
      </c>
      <c r="L53" s="24">
        <f t="shared" si="12"/>
        <v>0</v>
      </c>
      <c r="M53" s="24">
        <f t="shared" si="13"/>
        <v>0</v>
      </c>
      <c r="N53" s="24">
        <f t="shared" si="14"/>
        <v>0</v>
      </c>
      <c r="O53" s="24">
        <f t="shared" si="15"/>
        <v>0</v>
      </c>
      <c r="P53" s="24">
        <f t="shared" si="16"/>
        <v>0</v>
      </c>
      <c r="T53" s="145" t="str">
        <f t="shared" si="17"/>
        <v xml:space="preserve"> 7.1</v>
      </c>
      <c r="U53" s="145"/>
      <c r="V53" s="157" t="str">
        <f t="shared" ref="V53:V76" si="18">C53</f>
        <v>Parastā ciņusmilga, šķirne 'Goldschleier', stādīšana, iesk.stādvietu sagatavošanu</v>
      </c>
      <c r="W53" s="145" t="str">
        <f t="shared" ref="W53:W76" si="19">D53</f>
        <v>gb.</v>
      </c>
      <c r="X53" s="165">
        <f t="shared" ref="X53:X76" si="20">E53</f>
        <v>45</v>
      </c>
    </row>
    <row r="54" spans="1:24" ht="25.5">
      <c r="A54" s="172" t="s">
        <v>460</v>
      </c>
      <c r="B54" s="164"/>
      <c r="C54" s="152" t="s">
        <v>1173</v>
      </c>
      <c r="D54" s="111" t="s">
        <v>61</v>
      </c>
      <c r="E54" s="158">
        <v>28</v>
      </c>
      <c r="F54" s="23"/>
      <c r="G54" s="23"/>
      <c r="H54" s="23">
        <f t="shared" si="10"/>
        <v>0</v>
      </c>
      <c r="I54" s="23"/>
      <c r="J54" s="23"/>
      <c r="K54" s="24">
        <f t="shared" si="11"/>
        <v>0</v>
      </c>
      <c r="L54" s="24">
        <f t="shared" si="12"/>
        <v>0</v>
      </c>
      <c r="M54" s="24">
        <f t="shared" si="13"/>
        <v>0</v>
      </c>
      <c r="N54" s="24">
        <f t="shared" si="14"/>
        <v>0</v>
      </c>
      <c r="O54" s="24">
        <f t="shared" si="15"/>
        <v>0</v>
      </c>
      <c r="P54" s="24">
        <f t="shared" si="16"/>
        <v>0</v>
      </c>
      <c r="T54" s="145" t="str">
        <f t="shared" si="17"/>
        <v xml:space="preserve"> 7.2</v>
      </c>
      <c r="U54" s="145"/>
      <c r="V54" s="157" t="str">
        <f t="shared" si="18"/>
        <v>Rudbekija, šķirne 'Henry Eilers' , stādīšana, iesk.stādvietu sagatavošanu</v>
      </c>
      <c r="W54" s="145" t="str">
        <f t="shared" si="19"/>
        <v>gb.</v>
      </c>
      <c r="X54" s="165">
        <f t="shared" si="20"/>
        <v>28</v>
      </c>
    </row>
    <row r="55" spans="1:24" ht="25.5">
      <c r="A55" s="172" t="s">
        <v>461</v>
      </c>
      <c r="B55" s="164"/>
      <c r="C55" s="152" t="s">
        <v>1167</v>
      </c>
      <c r="D55" s="111" t="s">
        <v>61</v>
      </c>
      <c r="E55" s="158">
        <v>30</v>
      </c>
      <c r="F55" s="23"/>
      <c r="G55" s="23"/>
      <c r="H55" s="23">
        <f t="shared" si="10"/>
        <v>0</v>
      </c>
      <c r="I55" s="23"/>
      <c r="J55" s="23"/>
      <c r="K55" s="24">
        <f t="shared" si="11"/>
        <v>0</v>
      </c>
      <c r="L55" s="24">
        <f t="shared" si="12"/>
        <v>0</v>
      </c>
      <c r="M55" s="24">
        <f t="shared" si="13"/>
        <v>0</v>
      </c>
      <c r="N55" s="24">
        <f t="shared" si="14"/>
        <v>0</v>
      </c>
      <c r="O55" s="24">
        <f t="shared" si="15"/>
        <v>0</v>
      </c>
      <c r="P55" s="24">
        <f t="shared" si="16"/>
        <v>0</v>
      </c>
      <c r="T55" s="145" t="str">
        <f t="shared" si="17"/>
        <v xml:space="preserve"> 7.3</v>
      </c>
      <c r="U55" s="145"/>
      <c r="V55" s="157" t="str">
        <f t="shared" si="18"/>
        <v>Parastā čīkstene, šķirne 'Purple Emperor' , stādīšana, iesk.stādvietu sagatavošanu</v>
      </c>
      <c r="W55" s="145" t="str">
        <f t="shared" si="19"/>
        <v>gb.</v>
      </c>
      <c r="X55" s="165">
        <f t="shared" si="20"/>
        <v>30</v>
      </c>
    </row>
    <row r="56" spans="1:24" ht="25.5">
      <c r="A56" s="172" t="s">
        <v>462</v>
      </c>
      <c r="B56" s="164"/>
      <c r="C56" s="153" t="s">
        <v>1151</v>
      </c>
      <c r="D56" s="111" t="s">
        <v>61</v>
      </c>
      <c r="E56" s="158">
        <v>22</v>
      </c>
      <c r="F56" s="23"/>
      <c r="G56" s="23"/>
      <c r="H56" s="23">
        <f t="shared" si="10"/>
        <v>0</v>
      </c>
      <c r="I56" s="23"/>
      <c r="J56" s="23"/>
      <c r="K56" s="24">
        <f t="shared" si="11"/>
        <v>0</v>
      </c>
      <c r="L56" s="24">
        <f t="shared" si="12"/>
        <v>0</v>
      </c>
      <c r="M56" s="24">
        <f t="shared" si="13"/>
        <v>0</v>
      </c>
      <c r="N56" s="24">
        <f t="shared" si="14"/>
        <v>0</v>
      </c>
      <c r="O56" s="24">
        <f t="shared" si="15"/>
        <v>0</v>
      </c>
      <c r="P56" s="24">
        <f t="shared" si="16"/>
        <v>0</v>
      </c>
      <c r="T56" s="145" t="str">
        <f t="shared" si="17"/>
        <v xml:space="preserve"> 7.4</v>
      </c>
      <c r="U56" s="145"/>
      <c r="V56" s="157" t="str">
        <f t="shared" si="18"/>
        <v>Ehinācija, šķirne 'SunSeekers InTanz Yellow', stādīšana, iesk.stādvietu sagatavošanu</v>
      </c>
      <c r="W56" s="145" t="str">
        <f t="shared" si="19"/>
        <v>gb.</v>
      </c>
      <c r="X56" s="165">
        <f t="shared" si="20"/>
        <v>22</v>
      </c>
    </row>
    <row r="57" spans="1:24">
      <c r="A57" s="172" t="s">
        <v>463</v>
      </c>
      <c r="B57" s="164"/>
      <c r="C57" s="153" t="s">
        <v>1174</v>
      </c>
      <c r="D57" s="111" t="s">
        <v>61</v>
      </c>
      <c r="E57" s="158">
        <v>56</v>
      </c>
      <c r="F57" s="23"/>
      <c r="G57" s="23"/>
      <c r="H57" s="23">
        <f t="shared" si="10"/>
        <v>0</v>
      </c>
      <c r="I57" s="23"/>
      <c r="J57" s="23"/>
      <c r="K57" s="24">
        <f t="shared" si="11"/>
        <v>0</v>
      </c>
      <c r="L57" s="24">
        <f t="shared" si="12"/>
        <v>0</v>
      </c>
      <c r="M57" s="24">
        <f t="shared" si="13"/>
        <v>0</v>
      </c>
      <c r="N57" s="24">
        <f t="shared" si="14"/>
        <v>0</v>
      </c>
      <c r="O57" s="24">
        <f t="shared" si="15"/>
        <v>0</v>
      </c>
      <c r="P57" s="24">
        <f t="shared" si="16"/>
        <v>0</v>
      </c>
      <c r="T57" s="145" t="str">
        <f t="shared" si="17"/>
        <v xml:space="preserve"> 7.5</v>
      </c>
      <c r="U57" s="145"/>
      <c r="V57" s="157" t="str">
        <f t="shared" si="18"/>
        <v>Lapsastu spalvzāle</v>
      </c>
      <c r="W57" s="145" t="str">
        <f t="shared" si="19"/>
        <v>gb.</v>
      </c>
      <c r="X57" s="165">
        <f t="shared" si="20"/>
        <v>56</v>
      </c>
    </row>
    <row r="58" spans="1:24" ht="25.5">
      <c r="A58" s="172" t="s">
        <v>464</v>
      </c>
      <c r="B58" s="164"/>
      <c r="C58" s="152" t="s">
        <v>1175</v>
      </c>
      <c r="D58" s="111" t="s">
        <v>61</v>
      </c>
      <c r="E58" s="158">
        <v>34</v>
      </c>
      <c r="F58" s="23"/>
      <c r="G58" s="23"/>
      <c r="H58" s="23">
        <f t="shared" si="10"/>
        <v>0</v>
      </c>
      <c r="I58" s="23"/>
      <c r="J58" s="23"/>
      <c r="K58" s="24">
        <f t="shared" si="11"/>
        <v>0</v>
      </c>
      <c r="L58" s="24">
        <f t="shared" si="12"/>
        <v>0</v>
      </c>
      <c r="M58" s="24">
        <f t="shared" si="13"/>
        <v>0</v>
      </c>
      <c r="N58" s="24">
        <f t="shared" si="14"/>
        <v>0</v>
      </c>
      <c r="O58" s="24">
        <f t="shared" si="15"/>
        <v>0</v>
      </c>
      <c r="P58" s="24">
        <f t="shared" si="16"/>
        <v>0</v>
      </c>
      <c r="T58" s="145" t="str">
        <f t="shared" si="17"/>
        <v xml:space="preserve"> 7.6</v>
      </c>
      <c r="U58" s="145"/>
      <c r="V58" s="157" t="str">
        <f t="shared" si="18"/>
        <v>Parastais (tūkstošlapainais) pelašķis, šķirne 'Terracotta'</v>
      </c>
      <c r="W58" s="145" t="str">
        <f t="shared" si="19"/>
        <v>gb.</v>
      </c>
      <c r="X58" s="165">
        <f t="shared" si="20"/>
        <v>34</v>
      </c>
    </row>
    <row r="59" spans="1:24" ht="25.5">
      <c r="A59" s="172" t="s">
        <v>465</v>
      </c>
      <c r="B59" s="164"/>
      <c r="C59" s="152" t="s">
        <v>1153</v>
      </c>
      <c r="D59" s="111" t="s">
        <v>61</v>
      </c>
      <c r="E59" s="158">
        <v>23</v>
      </c>
      <c r="F59" s="23"/>
      <c r="G59" s="23"/>
      <c r="H59" s="23">
        <f t="shared" si="10"/>
        <v>0</v>
      </c>
      <c r="I59" s="23"/>
      <c r="J59" s="23"/>
      <c r="K59" s="24">
        <f t="shared" si="11"/>
        <v>0</v>
      </c>
      <c r="L59" s="24">
        <f t="shared" si="12"/>
        <v>0</v>
      </c>
      <c r="M59" s="24">
        <f t="shared" si="13"/>
        <v>0</v>
      </c>
      <c r="N59" s="24">
        <f t="shared" si="14"/>
        <v>0</v>
      </c>
      <c r="O59" s="24">
        <f t="shared" si="15"/>
        <v>0</v>
      </c>
      <c r="P59" s="24">
        <f t="shared" si="16"/>
        <v>0</v>
      </c>
      <c r="T59" s="145" t="str">
        <f t="shared" si="17"/>
        <v xml:space="preserve"> 7.7</v>
      </c>
      <c r="U59" s="145"/>
      <c r="V59" s="157" t="str">
        <f t="shared" si="18"/>
        <v>Helēnija, šķirne 'Double Trouble', stādīšana, iesk.stādvietu sagatavošanu</v>
      </c>
      <c r="W59" s="145" t="str">
        <f t="shared" si="19"/>
        <v>gb.</v>
      </c>
      <c r="X59" s="165">
        <f t="shared" si="20"/>
        <v>23</v>
      </c>
    </row>
    <row r="60" spans="1:24" ht="25.5">
      <c r="A60" s="172" t="s">
        <v>468</v>
      </c>
      <c r="B60" s="164"/>
      <c r="C60" s="153" t="s">
        <v>1170</v>
      </c>
      <c r="D60" s="111" t="s">
        <v>61</v>
      </c>
      <c r="E60" s="158">
        <v>54</v>
      </c>
      <c r="F60" s="23"/>
      <c r="G60" s="23"/>
      <c r="H60" s="23">
        <f t="shared" si="10"/>
        <v>0</v>
      </c>
      <c r="I60" s="23"/>
      <c r="J60" s="23"/>
      <c r="K60" s="24">
        <f t="shared" si="11"/>
        <v>0</v>
      </c>
      <c r="L60" s="24">
        <f t="shared" si="12"/>
        <v>0</v>
      </c>
      <c r="M60" s="24">
        <f t="shared" si="13"/>
        <v>0</v>
      </c>
      <c r="N60" s="24">
        <f t="shared" si="14"/>
        <v>0</v>
      </c>
      <c r="O60" s="24">
        <f t="shared" si="15"/>
        <v>0</v>
      </c>
      <c r="P60" s="24">
        <f t="shared" si="16"/>
        <v>0</v>
      </c>
      <c r="T60" s="145" t="str">
        <f t="shared" si="17"/>
        <v xml:space="preserve"> 7.8</v>
      </c>
      <c r="U60" s="145"/>
      <c r="V60" s="157" t="str">
        <f t="shared" si="18"/>
        <v>Smalklapu brūnactiņa, šķirne 'Zagreb', stādīšana, iesk.stādvietu sagatavošanu</v>
      </c>
      <c r="W60" s="145" t="str">
        <f t="shared" si="19"/>
        <v>gb.</v>
      </c>
      <c r="X60" s="165">
        <f t="shared" si="20"/>
        <v>54</v>
      </c>
    </row>
    <row r="61" spans="1:24" ht="25.5">
      <c r="A61" s="172" t="s">
        <v>469</v>
      </c>
      <c r="B61" s="164"/>
      <c r="C61" s="153" t="s">
        <v>1171</v>
      </c>
      <c r="D61" s="111" t="s">
        <v>61</v>
      </c>
      <c r="E61" s="158">
        <v>62</v>
      </c>
      <c r="F61" s="23"/>
      <c r="G61" s="23"/>
      <c r="H61" s="23">
        <f t="shared" si="10"/>
        <v>0</v>
      </c>
      <c r="I61" s="23"/>
      <c r="J61" s="23"/>
      <c r="K61" s="24">
        <f t="shared" si="11"/>
        <v>0</v>
      </c>
      <c r="L61" s="24">
        <f t="shared" si="12"/>
        <v>0</v>
      </c>
      <c r="M61" s="24">
        <f t="shared" si="13"/>
        <v>0</v>
      </c>
      <c r="N61" s="24">
        <f t="shared" si="14"/>
        <v>0</v>
      </c>
      <c r="O61" s="24">
        <f t="shared" si="15"/>
        <v>0</v>
      </c>
      <c r="P61" s="24">
        <f t="shared" si="16"/>
        <v>0</v>
      </c>
      <c r="T61" s="145" t="str">
        <f t="shared" si="17"/>
        <v xml:space="preserve"> 7.9</v>
      </c>
      <c r="U61" s="145"/>
      <c r="V61" s="157" t="str">
        <f t="shared" si="18"/>
        <v>Šarlaksarkanā krizantēma, šķirne 'Robinsons Rot' , stādīšana, iesk.stādvietu sagatavošanu</v>
      </c>
      <c r="W61" s="145" t="str">
        <f t="shared" si="19"/>
        <v>gb.</v>
      </c>
      <c r="X61" s="165">
        <f t="shared" si="20"/>
        <v>62</v>
      </c>
    </row>
    <row r="62" spans="1:24">
      <c r="A62" s="166">
        <v>8</v>
      </c>
      <c r="B62" s="166"/>
      <c r="C62" s="173" t="s">
        <v>1176</v>
      </c>
      <c r="D62" s="162"/>
      <c r="E62" s="176"/>
      <c r="F62" s="163"/>
      <c r="G62" s="163"/>
      <c r="H62" s="163"/>
      <c r="I62" s="163"/>
      <c r="J62" s="163"/>
      <c r="K62" s="163"/>
      <c r="L62" s="163"/>
      <c r="M62" s="163"/>
      <c r="N62" s="163"/>
      <c r="O62" s="163"/>
      <c r="P62" s="163"/>
      <c r="T62" s="145">
        <f t="shared" si="17"/>
        <v>8</v>
      </c>
      <c r="U62" s="145"/>
      <c r="V62" s="157" t="str">
        <f t="shared" si="18"/>
        <v>Mikss B (Dobe 3)</v>
      </c>
      <c r="W62" s="145"/>
      <c r="X62" s="165"/>
    </row>
    <row r="63" spans="1:24" ht="25.5">
      <c r="A63" s="172" t="s">
        <v>1188</v>
      </c>
      <c r="B63" s="164"/>
      <c r="C63" s="152" t="s">
        <v>1161</v>
      </c>
      <c r="D63" s="111" t="s">
        <v>61</v>
      </c>
      <c r="E63" s="158">
        <v>21</v>
      </c>
      <c r="F63" s="23"/>
      <c r="G63" s="23"/>
      <c r="H63" s="23">
        <f t="shared" si="10"/>
        <v>0</v>
      </c>
      <c r="I63" s="23"/>
      <c r="J63" s="23"/>
      <c r="K63" s="24">
        <f t="shared" si="11"/>
        <v>0</v>
      </c>
      <c r="L63" s="24">
        <f t="shared" si="12"/>
        <v>0</v>
      </c>
      <c r="M63" s="24">
        <f t="shared" si="13"/>
        <v>0</v>
      </c>
      <c r="N63" s="24">
        <f t="shared" si="14"/>
        <v>0</v>
      </c>
      <c r="O63" s="24">
        <f t="shared" si="15"/>
        <v>0</v>
      </c>
      <c r="P63" s="24">
        <f t="shared" si="16"/>
        <v>0</v>
      </c>
      <c r="T63" s="145" t="str">
        <f t="shared" si="17"/>
        <v xml:space="preserve"> 8.1</v>
      </c>
      <c r="U63" s="145"/>
      <c r="V63" s="157" t="str">
        <f t="shared" si="18"/>
        <v>Parastā ciņusmilga, šķirne 'Goldschleier', stādīšana, iesk.stādvietu sagatavošanu</v>
      </c>
      <c r="W63" s="145" t="str">
        <f t="shared" si="19"/>
        <v>gb.</v>
      </c>
      <c r="X63" s="165">
        <f t="shared" si="20"/>
        <v>21</v>
      </c>
    </row>
    <row r="64" spans="1:24" ht="25.5">
      <c r="A64" s="172" t="s">
        <v>1189</v>
      </c>
      <c r="B64" s="164"/>
      <c r="C64" s="152" t="s">
        <v>1173</v>
      </c>
      <c r="D64" s="111" t="s">
        <v>61</v>
      </c>
      <c r="E64" s="158">
        <v>12</v>
      </c>
      <c r="F64" s="23"/>
      <c r="G64" s="23"/>
      <c r="H64" s="23">
        <f t="shared" si="10"/>
        <v>0</v>
      </c>
      <c r="I64" s="23"/>
      <c r="J64" s="23"/>
      <c r="K64" s="24">
        <f t="shared" si="11"/>
        <v>0</v>
      </c>
      <c r="L64" s="24">
        <f t="shared" si="12"/>
        <v>0</v>
      </c>
      <c r="M64" s="24">
        <f t="shared" si="13"/>
        <v>0</v>
      </c>
      <c r="N64" s="24">
        <f t="shared" si="14"/>
        <v>0</v>
      </c>
      <c r="O64" s="24">
        <f t="shared" si="15"/>
        <v>0</v>
      </c>
      <c r="P64" s="24">
        <f t="shared" si="16"/>
        <v>0</v>
      </c>
      <c r="T64" s="145" t="str">
        <f t="shared" si="17"/>
        <v xml:space="preserve"> 8.2</v>
      </c>
      <c r="U64" s="145"/>
      <c r="V64" s="157" t="str">
        <f t="shared" si="18"/>
        <v>Rudbekija, šķirne 'Henry Eilers' , stādīšana, iesk.stādvietu sagatavošanu</v>
      </c>
      <c r="W64" s="145" t="str">
        <f t="shared" si="19"/>
        <v>gb.</v>
      </c>
      <c r="X64" s="165">
        <f t="shared" si="20"/>
        <v>12</v>
      </c>
    </row>
    <row r="65" spans="1:236" ht="25.5">
      <c r="A65" s="172" t="s">
        <v>1190</v>
      </c>
      <c r="B65" s="164"/>
      <c r="C65" s="153" t="s">
        <v>1166</v>
      </c>
      <c r="D65" s="111" t="s">
        <v>61</v>
      </c>
      <c r="E65" s="158">
        <v>28</v>
      </c>
      <c r="F65" s="23"/>
      <c r="G65" s="23"/>
      <c r="H65" s="23">
        <f t="shared" si="10"/>
        <v>0</v>
      </c>
      <c r="I65" s="23"/>
      <c r="J65" s="23"/>
      <c r="K65" s="24">
        <f t="shared" si="11"/>
        <v>0</v>
      </c>
      <c r="L65" s="24">
        <f t="shared" si="12"/>
        <v>0</v>
      </c>
      <c r="M65" s="24">
        <f t="shared" si="13"/>
        <v>0</v>
      </c>
      <c r="N65" s="24">
        <f t="shared" si="14"/>
        <v>0</v>
      </c>
      <c r="O65" s="24">
        <f t="shared" si="15"/>
        <v>0</v>
      </c>
      <c r="P65" s="24">
        <f t="shared" si="16"/>
        <v>0</v>
      </c>
      <c r="T65" s="145" t="str">
        <f t="shared" si="17"/>
        <v xml:space="preserve"> 8.3</v>
      </c>
      <c r="U65" s="145"/>
      <c r="V65" s="157" t="str">
        <f t="shared" si="18"/>
        <v>Rudbekija, šķirne 'Goldsturm', stādīšana, iesk.stādvietu sagatavošanu</v>
      </c>
      <c r="W65" s="145" t="str">
        <f t="shared" si="19"/>
        <v>gb.</v>
      </c>
      <c r="X65" s="165">
        <f t="shared" si="20"/>
        <v>28</v>
      </c>
    </row>
    <row r="66" spans="1:236" ht="25.5">
      <c r="A66" s="172" t="s">
        <v>1191</v>
      </c>
      <c r="B66" s="164"/>
      <c r="C66" s="152" t="s">
        <v>1151</v>
      </c>
      <c r="D66" s="111" t="s">
        <v>61</v>
      </c>
      <c r="E66" s="158">
        <v>26</v>
      </c>
      <c r="F66" s="23"/>
      <c r="G66" s="23"/>
      <c r="H66" s="23">
        <f t="shared" ref="H66:H77" si="21">ROUND(F66*G66,2)</f>
        <v>0</v>
      </c>
      <c r="I66" s="23"/>
      <c r="J66" s="23"/>
      <c r="K66" s="24">
        <f t="shared" ref="K66:K77" si="22">H66+I66+J66</f>
        <v>0</v>
      </c>
      <c r="L66" s="24">
        <f t="shared" ref="L66:L77" si="23">ROUND(E66*F66,2)</f>
        <v>0</v>
      </c>
      <c r="M66" s="24">
        <f t="shared" ref="M66:M77" si="24">ROUND(E66*H66,2)</f>
        <v>0</v>
      </c>
      <c r="N66" s="24">
        <f t="shared" ref="N66:N77" si="25">ROUND(E66*I66,2)</f>
        <v>0</v>
      </c>
      <c r="O66" s="24">
        <f t="shared" ref="O66:O77" si="26">ROUND(E66*J66,2)</f>
        <v>0</v>
      </c>
      <c r="P66" s="24">
        <f t="shared" ref="P66:P77" si="27">M66+N66+O66</f>
        <v>0</v>
      </c>
      <c r="T66" s="145" t="str">
        <f t="shared" ref="T66:T77" si="28">A66</f>
        <v xml:space="preserve"> 8.4</v>
      </c>
      <c r="U66" s="145"/>
      <c r="V66" s="157" t="str">
        <f t="shared" si="18"/>
        <v>Ehinācija, šķirne 'SunSeekers InTanz Yellow', stādīšana, iesk.stādvietu sagatavošanu</v>
      </c>
      <c r="W66" s="145" t="str">
        <f t="shared" si="19"/>
        <v>gb.</v>
      </c>
      <c r="X66" s="165">
        <f t="shared" si="20"/>
        <v>26</v>
      </c>
    </row>
    <row r="67" spans="1:236" ht="25.5">
      <c r="A67" s="172" t="s">
        <v>1192</v>
      </c>
      <c r="B67" s="164"/>
      <c r="C67" s="152" t="s">
        <v>1163</v>
      </c>
      <c r="D67" s="111" t="s">
        <v>61</v>
      </c>
      <c r="E67" s="158">
        <v>53</v>
      </c>
      <c r="F67" s="23"/>
      <c r="G67" s="23"/>
      <c r="H67" s="23">
        <f t="shared" si="21"/>
        <v>0</v>
      </c>
      <c r="I67" s="23"/>
      <c r="J67" s="23"/>
      <c r="K67" s="24">
        <f t="shared" si="22"/>
        <v>0</v>
      </c>
      <c r="L67" s="24">
        <f t="shared" si="23"/>
        <v>0</v>
      </c>
      <c r="M67" s="24">
        <f t="shared" si="24"/>
        <v>0</v>
      </c>
      <c r="N67" s="24">
        <f t="shared" si="25"/>
        <v>0</v>
      </c>
      <c r="O67" s="24">
        <f t="shared" si="26"/>
        <v>0</v>
      </c>
      <c r="P67" s="24">
        <f t="shared" si="27"/>
        <v>0</v>
      </c>
      <c r="T67" s="145" t="str">
        <f t="shared" si="28"/>
        <v xml:space="preserve"> 8.5</v>
      </c>
      <c r="U67" s="145"/>
      <c r="V67" s="157" t="str">
        <f t="shared" si="18"/>
        <v>Lapsastu spalvzāle, stādīšana, iesk.stādvietu sagatavošanu</v>
      </c>
      <c r="W67" s="145" t="str">
        <f t="shared" si="19"/>
        <v>gb.</v>
      </c>
      <c r="X67" s="165">
        <f t="shared" si="20"/>
        <v>53</v>
      </c>
    </row>
    <row r="68" spans="1:236" ht="25.5">
      <c r="A68" s="172" t="s">
        <v>1193</v>
      </c>
      <c r="B68" s="164"/>
      <c r="C68" s="152" t="s">
        <v>1170</v>
      </c>
      <c r="D68" s="111" t="s">
        <v>61</v>
      </c>
      <c r="E68" s="158">
        <v>40</v>
      </c>
      <c r="F68" s="23"/>
      <c r="G68" s="23"/>
      <c r="H68" s="23">
        <f t="shared" si="21"/>
        <v>0</v>
      </c>
      <c r="I68" s="23"/>
      <c r="J68" s="23"/>
      <c r="K68" s="24">
        <f t="shared" si="22"/>
        <v>0</v>
      </c>
      <c r="L68" s="24">
        <f t="shared" si="23"/>
        <v>0</v>
      </c>
      <c r="M68" s="24">
        <f t="shared" si="24"/>
        <v>0</v>
      </c>
      <c r="N68" s="24">
        <f t="shared" si="25"/>
        <v>0</v>
      </c>
      <c r="O68" s="24">
        <f t="shared" si="26"/>
        <v>0</v>
      </c>
      <c r="P68" s="24">
        <f t="shared" si="27"/>
        <v>0</v>
      </c>
      <c r="T68" s="145" t="str">
        <f t="shared" si="28"/>
        <v xml:space="preserve"> 8.6</v>
      </c>
      <c r="U68" s="145"/>
      <c r="V68" s="157" t="str">
        <f t="shared" si="18"/>
        <v>Smalklapu brūnactiņa, šķirne 'Zagreb', stādīšana, iesk.stādvietu sagatavošanu</v>
      </c>
      <c r="W68" s="145" t="str">
        <f t="shared" si="19"/>
        <v>gb.</v>
      </c>
      <c r="X68" s="165">
        <f t="shared" si="20"/>
        <v>40</v>
      </c>
    </row>
    <row r="69" spans="1:236" ht="25.5">
      <c r="A69" s="172" t="s">
        <v>1194</v>
      </c>
      <c r="B69" s="164"/>
      <c r="C69" s="153" t="s">
        <v>1171</v>
      </c>
      <c r="D69" s="111" t="s">
        <v>61</v>
      </c>
      <c r="E69" s="158">
        <v>40</v>
      </c>
      <c r="F69" s="23"/>
      <c r="G69" s="23"/>
      <c r="H69" s="23">
        <f t="shared" si="21"/>
        <v>0</v>
      </c>
      <c r="I69" s="23"/>
      <c r="J69" s="23"/>
      <c r="K69" s="24">
        <f t="shared" si="22"/>
        <v>0</v>
      </c>
      <c r="L69" s="24">
        <f t="shared" si="23"/>
        <v>0</v>
      </c>
      <c r="M69" s="24">
        <f t="shared" si="24"/>
        <v>0</v>
      </c>
      <c r="N69" s="24">
        <f t="shared" si="25"/>
        <v>0</v>
      </c>
      <c r="O69" s="24">
        <f t="shared" si="26"/>
        <v>0</v>
      </c>
      <c r="P69" s="24">
        <f t="shared" si="27"/>
        <v>0</v>
      </c>
      <c r="T69" s="145" t="str">
        <f t="shared" si="28"/>
        <v xml:space="preserve"> 8.7</v>
      </c>
      <c r="U69" s="145"/>
      <c r="V69" s="157" t="str">
        <f t="shared" si="18"/>
        <v>Šarlaksarkanā krizantēma, šķirne 'Robinsons Rot' , stādīšana, iesk.stādvietu sagatavošanu</v>
      </c>
      <c r="W69" s="145" t="str">
        <f t="shared" si="19"/>
        <v>gb.</v>
      </c>
      <c r="X69" s="165">
        <f t="shared" si="20"/>
        <v>40</v>
      </c>
    </row>
    <row r="70" spans="1:236">
      <c r="A70" s="164">
        <v>9</v>
      </c>
      <c r="B70" s="164"/>
      <c r="C70" s="152" t="s">
        <v>1177</v>
      </c>
      <c r="D70" s="111" t="s">
        <v>57</v>
      </c>
      <c r="E70" s="158">
        <v>365</v>
      </c>
      <c r="F70" s="23"/>
      <c r="G70" s="23"/>
      <c r="H70" s="23">
        <f t="shared" si="21"/>
        <v>0</v>
      </c>
      <c r="I70" s="23"/>
      <c r="J70" s="23"/>
      <c r="K70" s="24">
        <f t="shared" si="22"/>
        <v>0</v>
      </c>
      <c r="L70" s="24">
        <f t="shared" si="23"/>
        <v>0</v>
      </c>
      <c r="M70" s="24">
        <f t="shared" si="24"/>
        <v>0</v>
      </c>
      <c r="N70" s="24">
        <f t="shared" si="25"/>
        <v>0</v>
      </c>
      <c r="O70" s="24">
        <f t="shared" si="26"/>
        <v>0</v>
      </c>
      <c r="P70" s="24">
        <f t="shared" si="27"/>
        <v>0</v>
      </c>
      <c r="T70" s="145">
        <f t="shared" si="28"/>
        <v>9</v>
      </c>
      <c r="U70" s="145"/>
      <c r="V70" s="157" t="str">
        <f t="shared" si="18"/>
        <v>Grunts norakšana stādvietām</v>
      </c>
      <c r="W70" s="145" t="str">
        <f t="shared" si="19"/>
        <v>m3</v>
      </c>
      <c r="X70" s="165">
        <f t="shared" si="20"/>
        <v>365</v>
      </c>
    </row>
    <row r="71" spans="1:236">
      <c r="A71" s="164">
        <v>10</v>
      </c>
      <c r="B71" s="164"/>
      <c r="C71" s="152" t="s">
        <v>1178</v>
      </c>
      <c r="D71" s="111" t="s">
        <v>57</v>
      </c>
      <c r="E71" s="158">
        <v>267</v>
      </c>
      <c r="F71" s="23"/>
      <c r="G71" s="23"/>
      <c r="H71" s="23">
        <f t="shared" si="21"/>
        <v>0</v>
      </c>
      <c r="I71" s="23"/>
      <c r="J71" s="23"/>
      <c r="K71" s="24">
        <f t="shared" si="22"/>
        <v>0</v>
      </c>
      <c r="L71" s="24">
        <f t="shared" si="23"/>
        <v>0</v>
      </c>
      <c r="M71" s="24">
        <f t="shared" si="24"/>
        <v>0</v>
      </c>
      <c r="N71" s="24">
        <f t="shared" si="25"/>
        <v>0</v>
      </c>
      <c r="O71" s="24">
        <f t="shared" si="26"/>
        <v>0</v>
      </c>
      <c r="P71" s="24">
        <f t="shared" si="27"/>
        <v>0</v>
      </c>
      <c r="T71" s="145">
        <f t="shared" si="28"/>
        <v>10</v>
      </c>
      <c r="U71" s="145"/>
      <c r="V71" s="157" t="str">
        <f t="shared" si="18"/>
        <v>Auglīgā augsne krūmiem 50 cm</v>
      </c>
      <c r="W71" s="145" t="str">
        <f t="shared" si="19"/>
        <v>m3</v>
      </c>
      <c r="X71" s="165">
        <f t="shared" si="20"/>
        <v>267</v>
      </c>
    </row>
    <row r="72" spans="1:236">
      <c r="A72" s="164">
        <v>11</v>
      </c>
      <c r="B72" s="164"/>
      <c r="C72" s="153" t="s">
        <v>1179</v>
      </c>
      <c r="D72" s="111" t="s">
        <v>57</v>
      </c>
      <c r="E72" s="158">
        <v>12</v>
      </c>
      <c r="F72" s="23"/>
      <c r="G72" s="23"/>
      <c r="H72" s="23">
        <f t="shared" si="21"/>
        <v>0</v>
      </c>
      <c r="I72" s="23"/>
      <c r="J72" s="23"/>
      <c r="K72" s="24">
        <f t="shared" si="22"/>
        <v>0</v>
      </c>
      <c r="L72" s="24">
        <f t="shared" si="23"/>
        <v>0</v>
      </c>
      <c r="M72" s="24">
        <f t="shared" si="24"/>
        <v>0</v>
      </c>
      <c r="N72" s="24">
        <f t="shared" si="25"/>
        <v>0</v>
      </c>
      <c r="O72" s="24">
        <f t="shared" si="26"/>
        <v>0</v>
      </c>
      <c r="P72" s="24">
        <f t="shared" si="27"/>
        <v>0</v>
      </c>
      <c r="T72" s="145">
        <f t="shared" si="28"/>
        <v>11</v>
      </c>
      <c r="U72" s="145"/>
      <c r="V72" s="157" t="str">
        <f t="shared" si="18"/>
        <v>Auglīgā augsne kokiem 100cm</v>
      </c>
      <c r="W72" s="145" t="str">
        <f t="shared" si="19"/>
        <v>m3</v>
      </c>
      <c r="X72" s="165">
        <f t="shared" si="20"/>
        <v>12</v>
      </c>
    </row>
    <row r="73" spans="1:236">
      <c r="A73" s="164">
        <v>12</v>
      </c>
      <c r="B73" s="164"/>
      <c r="C73" s="153" t="s">
        <v>1180</v>
      </c>
      <c r="D73" s="111" t="s">
        <v>57</v>
      </c>
      <c r="E73" s="158">
        <v>98</v>
      </c>
      <c r="F73" s="23"/>
      <c r="G73" s="23"/>
      <c r="H73" s="23">
        <f t="shared" si="21"/>
        <v>0</v>
      </c>
      <c r="I73" s="23"/>
      <c r="J73" s="23"/>
      <c r="K73" s="24">
        <f t="shared" si="22"/>
        <v>0</v>
      </c>
      <c r="L73" s="24">
        <f t="shared" si="23"/>
        <v>0</v>
      </c>
      <c r="M73" s="24">
        <f t="shared" si="24"/>
        <v>0</v>
      </c>
      <c r="N73" s="24">
        <f t="shared" si="25"/>
        <v>0</v>
      </c>
      <c r="O73" s="24">
        <f t="shared" si="26"/>
        <v>0</v>
      </c>
      <c r="P73" s="24">
        <f t="shared" si="27"/>
        <v>0</v>
      </c>
      <c r="T73" s="145">
        <f t="shared" si="28"/>
        <v>12</v>
      </c>
      <c r="U73" s="145"/>
      <c r="V73" s="157" t="str">
        <f t="shared" si="18"/>
        <v xml:space="preserve">Auglīgā augsne ziemcietēm </v>
      </c>
      <c r="W73" s="145" t="str">
        <f t="shared" si="19"/>
        <v>m3</v>
      </c>
      <c r="X73" s="165">
        <f t="shared" si="20"/>
        <v>98</v>
      </c>
    </row>
    <row r="74" spans="1:236" ht="25.5">
      <c r="A74" s="164">
        <v>13</v>
      </c>
      <c r="B74" s="164"/>
      <c r="C74" s="152" t="s">
        <v>1181</v>
      </c>
      <c r="D74" s="111" t="s">
        <v>58</v>
      </c>
      <c r="E74" s="158">
        <v>36</v>
      </c>
      <c r="F74" s="23"/>
      <c r="G74" s="23"/>
      <c r="H74" s="23">
        <f t="shared" si="21"/>
        <v>0</v>
      </c>
      <c r="I74" s="23"/>
      <c r="J74" s="23"/>
      <c r="K74" s="24">
        <f t="shared" si="22"/>
        <v>0</v>
      </c>
      <c r="L74" s="24">
        <f t="shared" si="23"/>
        <v>0</v>
      </c>
      <c r="M74" s="24">
        <f t="shared" si="24"/>
        <v>0</v>
      </c>
      <c r="N74" s="24">
        <f t="shared" si="25"/>
        <v>0</v>
      </c>
      <c r="O74" s="24">
        <f t="shared" si="26"/>
        <v>0</v>
      </c>
      <c r="P74" s="24">
        <f t="shared" si="27"/>
        <v>0</v>
      </c>
      <c r="T74" s="145">
        <f t="shared" si="28"/>
        <v>13</v>
      </c>
      <c r="U74" s="145"/>
      <c r="V74" s="157" t="str">
        <f t="shared" si="18"/>
        <v>Impregnēti apaļkoka mieti, d.100, h=2500mm ar elastīgām lentām</v>
      </c>
      <c r="W74" s="145" t="str">
        <f t="shared" si="19"/>
        <v>gb</v>
      </c>
      <c r="X74" s="165">
        <f t="shared" si="20"/>
        <v>36</v>
      </c>
    </row>
    <row r="75" spans="1:236" ht="25.5">
      <c r="A75" s="164">
        <v>14</v>
      </c>
      <c r="B75" s="164"/>
      <c r="C75" s="153" t="s">
        <v>1182</v>
      </c>
      <c r="D75" s="111" t="s">
        <v>55</v>
      </c>
      <c r="E75" s="158">
        <v>534</v>
      </c>
      <c r="F75" s="23"/>
      <c r="G75" s="23"/>
      <c r="H75" s="23">
        <f t="shared" si="21"/>
        <v>0</v>
      </c>
      <c r="I75" s="23"/>
      <c r="J75" s="23"/>
      <c r="K75" s="24">
        <f t="shared" si="22"/>
        <v>0</v>
      </c>
      <c r="L75" s="24">
        <f t="shared" si="23"/>
        <v>0</v>
      </c>
      <c r="M75" s="24">
        <f t="shared" si="24"/>
        <v>0</v>
      </c>
      <c r="N75" s="24">
        <f t="shared" si="25"/>
        <v>0</v>
      </c>
      <c r="O75" s="24">
        <f t="shared" si="26"/>
        <v>0</v>
      </c>
      <c r="P75" s="24">
        <f t="shared" si="27"/>
        <v>0</v>
      </c>
      <c r="T75" s="145">
        <f t="shared" si="28"/>
        <v>14</v>
      </c>
      <c r="U75" s="145"/>
      <c r="V75" s="157" t="str">
        <f t="shared" si="18"/>
        <v>Priežu mizu mulča krūmiem (vidējā frakcija) 10cm</v>
      </c>
      <c r="W75" s="145" t="str">
        <f t="shared" si="19"/>
        <v>m2</v>
      </c>
      <c r="X75" s="165">
        <f t="shared" si="20"/>
        <v>534</v>
      </c>
    </row>
    <row r="76" spans="1:236" ht="25.5">
      <c r="A76" s="164">
        <v>15</v>
      </c>
      <c r="B76" s="164"/>
      <c r="C76" s="152" t="s">
        <v>1183</v>
      </c>
      <c r="D76" s="111" t="s">
        <v>55</v>
      </c>
      <c r="E76" s="158">
        <v>294</v>
      </c>
      <c r="F76" s="23"/>
      <c r="G76" s="23"/>
      <c r="H76" s="23">
        <f t="shared" si="21"/>
        <v>0</v>
      </c>
      <c r="I76" s="23"/>
      <c r="J76" s="23"/>
      <c r="K76" s="24">
        <f t="shared" si="22"/>
        <v>0</v>
      </c>
      <c r="L76" s="24">
        <f t="shared" si="23"/>
        <v>0</v>
      </c>
      <c r="M76" s="24">
        <f t="shared" si="24"/>
        <v>0</v>
      </c>
      <c r="N76" s="24">
        <f t="shared" si="25"/>
        <v>0</v>
      </c>
      <c r="O76" s="24">
        <f t="shared" si="26"/>
        <v>0</v>
      </c>
      <c r="P76" s="24">
        <f t="shared" si="27"/>
        <v>0</v>
      </c>
      <c r="T76" s="145">
        <f t="shared" si="28"/>
        <v>15</v>
      </c>
      <c r="U76" s="145"/>
      <c r="V76" s="157" t="str">
        <f t="shared" si="18"/>
        <v>Priežu mizu mulča ziemcietēm (smalkā frakcija) 5cm</v>
      </c>
      <c r="W76" s="145" t="str">
        <f t="shared" si="19"/>
        <v>m2</v>
      </c>
      <c r="X76" s="165">
        <f t="shared" si="20"/>
        <v>294</v>
      </c>
    </row>
    <row r="77" spans="1:236" ht="26.25" thickBot="1">
      <c r="A77" s="164">
        <v>16</v>
      </c>
      <c r="B77" s="164"/>
      <c r="C77" s="152" t="s">
        <v>764</v>
      </c>
      <c r="D77" s="111" t="s">
        <v>55</v>
      </c>
      <c r="E77" s="158">
        <v>2537</v>
      </c>
      <c r="F77" s="23"/>
      <c r="G77" s="23"/>
      <c r="H77" s="23">
        <f t="shared" si="21"/>
        <v>0</v>
      </c>
      <c r="I77" s="23"/>
      <c r="J77" s="23"/>
      <c r="K77" s="24">
        <f t="shared" si="22"/>
        <v>0</v>
      </c>
      <c r="L77" s="24">
        <f t="shared" si="23"/>
        <v>0</v>
      </c>
      <c r="M77" s="24">
        <f t="shared" si="24"/>
        <v>0</v>
      </c>
      <c r="N77" s="24">
        <f t="shared" si="25"/>
        <v>0</v>
      </c>
      <c r="O77" s="24">
        <f t="shared" si="26"/>
        <v>0</v>
      </c>
      <c r="P77" s="24">
        <f t="shared" si="27"/>
        <v>0</v>
      </c>
      <c r="T77" s="145">
        <f t="shared" si="28"/>
        <v>16</v>
      </c>
      <c r="U77" s="145"/>
      <c r="V77" s="157" t="str">
        <f t="shared" ref="V77" si="29">C77</f>
        <v>Zāliens uz 15cm augsnes kārtas, iesk.augsnes pievešanu</v>
      </c>
      <c r="W77" s="145" t="str">
        <f t="shared" ref="W77" si="30">D77</f>
        <v>m2</v>
      </c>
      <c r="X77" s="165">
        <f t="shared" ref="X77" si="31">E77</f>
        <v>2537</v>
      </c>
    </row>
    <row r="78" spans="1:236" ht="30" customHeight="1" thickBot="1">
      <c r="A78" s="256" t="s">
        <v>52</v>
      </c>
      <c r="B78" s="257"/>
      <c r="C78" s="257"/>
      <c r="D78" s="257"/>
      <c r="E78" s="257"/>
      <c r="F78" s="257"/>
      <c r="G78" s="257"/>
      <c r="H78" s="257"/>
      <c r="I78" s="257"/>
      <c r="J78" s="257"/>
      <c r="K78" s="257"/>
      <c r="L78" s="60">
        <f>SUM(L16:L77)</f>
        <v>0</v>
      </c>
      <c r="M78" s="60">
        <f>SUM(M16:M77)</f>
        <v>0</v>
      </c>
      <c r="N78" s="60">
        <f>SUM(N16:N77)</f>
        <v>0</v>
      </c>
      <c r="O78" s="60">
        <f>SUM(O16:O77)</f>
        <v>0</v>
      </c>
      <c r="P78" s="60">
        <f>SUM(P16:P77)</f>
        <v>0</v>
      </c>
      <c r="Q78" s="10"/>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row>
    <row r="79" spans="1:236" ht="12.75" customHeight="1">
      <c r="A79" s="58"/>
      <c r="B79" s="58"/>
      <c r="C79" s="58"/>
      <c r="D79" s="58"/>
      <c r="E79" s="58"/>
      <c r="F79" s="58"/>
      <c r="G79" s="58"/>
      <c r="H79" s="58"/>
      <c r="I79" s="58"/>
      <c r="J79" s="58"/>
      <c r="K79" s="58"/>
      <c r="L79" s="59"/>
      <c r="M79" s="59"/>
      <c r="N79" s="59"/>
      <c r="O79" s="59"/>
      <c r="P79" s="59"/>
      <c r="Q79" s="10"/>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row>
    <row r="80" spans="1:236" ht="22.5" customHeight="1">
      <c r="A80" s="146" t="s">
        <v>53</v>
      </c>
      <c r="B80" s="58"/>
      <c r="C80" s="58"/>
      <c r="D80" s="58"/>
      <c r="E80" s="58"/>
      <c r="F80" s="58"/>
      <c r="G80" s="58"/>
      <c r="H80" s="58"/>
      <c r="I80" s="58"/>
      <c r="J80" s="58"/>
      <c r="K80" s="58"/>
      <c r="L80" s="59"/>
      <c r="M80" s="59"/>
      <c r="N80" s="59"/>
      <c r="O80" s="59"/>
      <c r="P80" s="59"/>
      <c r="Q80" s="10"/>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row>
    <row r="81" spans="1:236">
      <c r="A81" s="3"/>
      <c r="B81" s="26"/>
      <c r="C81" s="27"/>
      <c r="D81" s="28"/>
      <c r="E81" s="25"/>
      <c r="F81" s="29"/>
      <c r="G81" s="30"/>
      <c r="H81" s="30"/>
      <c r="I81" s="30"/>
      <c r="J81" s="30"/>
      <c r="K81" s="31"/>
      <c r="L81" s="31"/>
      <c r="M81" s="31"/>
      <c r="N81" s="31"/>
      <c r="O81" s="32"/>
      <c r="P81" s="32"/>
      <c r="Q81" s="12"/>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row>
    <row r="82" spans="1:236">
      <c r="A82" s="26"/>
      <c r="B82" s="26"/>
      <c r="C82" s="27"/>
      <c r="D82" s="28"/>
      <c r="E82" s="25"/>
      <c r="F82" s="29"/>
      <c r="G82" s="30"/>
      <c r="H82" s="30"/>
      <c r="I82" s="30"/>
      <c r="J82" s="30"/>
      <c r="K82" s="31"/>
      <c r="L82" s="31"/>
      <c r="M82" s="31"/>
      <c r="N82" s="31"/>
      <c r="O82" s="32"/>
      <c r="P82" s="32"/>
      <c r="Q82" s="12"/>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row>
    <row r="83" spans="1:236" ht="13.5">
      <c r="B83" s="61"/>
      <c r="C83" s="71" t="s">
        <v>6</v>
      </c>
      <c r="D83" s="248">
        <f>KOPTĀME!B25</f>
        <v>0</v>
      </c>
      <c r="E83" s="248"/>
      <c r="F83" s="248"/>
      <c r="G83" s="248"/>
      <c r="H83" s="248"/>
      <c r="I83" s="248"/>
      <c r="J83" s="248"/>
      <c r="K83" s="248"/>
      <c r="L83" s="248"/>
      <c r="M83" s="248"/>
      <c r="N83" s="248"/>
      <c r="O83" s="248"/>
      <c r="P83" s="248"/>
    </row>
    <row r="84" spans="1:236" ht="10.5" customHeight="1">
      <c r="B84" s="61"/>
      <c r="C84" s="72"/>
      <c r="D84" s="204" t="s">
        <v>7</v>
      </c>
      <c r="E84" s="204"/>
      <c r="F84" s="204"/>
      <c r="G84" s="204"/>
      <c r="H84" s="204"/>
      <c r="I84" s="204"/>
      <c r="J84" s="204"/>
      <c r="K84" s="204"/>
      <c r="L84" s="204"/>
      <c r="M84" s="204"/>
      <c r="N84" s="204"/>
      <c r="O84" s="204"/>
      <c r="P84" s="204"/>
    </row>
    <row r="85" spans="1:236" s="6" customFormat="1" ht="10.5" customHeight="1">
      <c r="A85" s="4"/>
      <c r="B85" s="61"/>
      <c r="C85" s="72"/>
      <c r="D85" s="180"/>
      <c r="E85" s="180"/>
      <c r="F85" s="180"/>
      <c r="G85" s="180"/>
      <c r="H85" s="180"/>
      <c r="I85" s="180"/>
      <c r="J85" s="180"/>
      <c r="K85" s="180"/>
      <c r="L85" s="180"/>
      <c r="M85" s="180"/>
      <c r="N85" s="180"/>
      <c r="O85" s="180"/>
      <c r="P85" s="180"/>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row>
    <row r="86" spans="1:236" s="6" customFormat="1" ht="15">
      <c r="A86" s="4"/>
      <c r="B86" s="61"/>
      <c r="C86" s="100" t="s">
        <v>39</v>
      </c>
      <c r="D86" s="251">
        <f>KOPTĀME!B30</f>
        <v>0</v>
      </c>
      <c r="E86" s="251"/>
      <c r="F86" s="251"/>
      <c r="G86" s="147"/>
      <c r="H86" s="147"/>
      <c r="I86" s="147"/>
      <c r="J86" s="147"/>
      <c r="K86" s="147"/>
      <c r="L86" s="147"/>
      <c r="M86" s="148"/>
      <c r="N86" s="149"/>
      <c r="O86" s="2"/>
      <c r="P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row>
    <row r="87" spans="1:236" s="6" customFormat="1" ht="14.25">
      <c r="A87" s="4"/>
      <c r="B87" s="61"/>
      <c r="C87" s="76"/>
      <c r="D87" s="77"/>
      <c r="E87" s="76"/>
      <c r="F87" s="65"/>
      <c r="G87" s="150"/>
      <c r="H87" s="150"/>
      <c r="I87" s="150"/>
      <c r="J87" s="150"/>
      <c r="K87" s="150"/>
      <c r="L87" s="150"/>
      <c r="M87" s="150"/>
      <c r="N87" s="151"/>
      <c r="O87" s="2"/>
      <c r="P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row>
    <row r="88" spans="1:236" s="6" customFormat="1" ht="13.5">
      <c r="A88" s="4"/>
      <c r="B88" s="61"/>
      <c r="C88" s="71" t="s">
        <v>12</v>
      </c>
      <c r="D88" s="247">
        <f>'1_Kopsav.'!C42</f>
        <v>0</v>
      </c>
      <c r="E88" s="247"/>
      <c r="F88" s="247"/>
      <c r="G88" s="247"/>
      <c r="H88" s="247"/>
      <c r="I88" s="247"/>
      <c r="J88" s="247"/>
      <c r="K88" s="247"/>
      <c r="L88" s="247"/>
      <c r="M88" s="247"/>
      <c r="N88" s="247"/>
      <c r="O88" s="247"/>
      <c r="P88" s="247"/>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row>
    <row r="89" spans="1:236" s="6" customFormat="1">
      <c r="A89" s="4"/>
      <c r="B89" s="61"/>
      <c r="C89" s="72"/>
      <c r="D89" s="204" t="s">
        <v>7</v>
      </c>
      <c r="E89" s="204"/>
      <c r="F89" s="204"/>
      <c r="G89" s="204"/>
      <c r="H89" s="204"/>
      <c r="I89" s="204"/>
      <c r="J89" s="204"/>
      <c r="K89" s="204"/>
      <c r="L89" s="204"/>
      <c r="M89" s="204"/>
      <c r="N89" s="204"/>
      <c r="O89" s="204"/>
      <c r="P89" s="204"/>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row>
    <row r="90" spans="1:236" s="6" customFormat="1" ht="9" customHeight="1">
      <c r="A90" s="4"/>
      <c r="B90" s="4"/>
      <c r="C90" s="72"/>
      <c r="D90" s="205"/>
      <c r="E90" s="205"/>
      <c r="F90" s="205"/>
      <c r="G90" s="33"/>
      <c r="H90" s="33"/>
      <c r="I90" s="33"/>
      <c r="J90" s="33"/>
      <c r="K90" s="2"/>
      <c r="L90" s="3"/>
      <c r="M90" s="3"/>
      <c r="N90" s="3"/>
      <c r="O90" s="3"/>
      <c r="P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row>
    <row r="91" spans="1:236" s="6" customFormat="1" ht="13.5">
      <c r="A91" s="4"/>
      <c r="B91" s="4"/>
      <c r="C91" s="75" t="s">
        <v>8</v>
      </c>
      <c r="D91" s="101">
        <f>KOPTĀME!B28</f>
        <v>0</v>
      </c>
      <c r="E91" s="101"/>
      <c r="F91" s="72"/>
      <c r="G91" s="33"/>
      <c r="H91" s="33"/>
      <c r="K91" s="3"/>
      <c r="L91" s="3"/>
      <c r="M91" s="3"/>
      <c r="N91" s="3"/>
      <c r="O91" s="3"/>
      <c r="P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row>
  </sheetData>
  <sheetProtection algorithmName="SHA-512" hashValue="PzkWlFzRqf3B/r1dsNreka9KeqDAEmpM2Hk4dDasVI8jjK1fWldG4iX54B1d/E0pP7jLyzN4+Gbmpwm9nDrt8g==" saltValue="JqKpZO+YEAMxbjQlJnnXgA==" spinCount="100000" sheet="1" formatCells="0" formatColumns="0" formatRows="0" insertColumns="0" insertRows="0" insertHyperlinks="0" deleteColumns="0" deleteRows="0" selectLockedCells="1" sort="0" autoFilter="0" pivotTables="0"/>
  <autoFilter ref="A15:IB78" xr:uid="{00000000-0009-0000-0000-000014000000}"/>
  <mergeCells count="22">
    <mergeCell ref="D90:F90"/>
    <mergeCell ref="T14:T15"/>
    <mergeCell ref="U14:U15"/>
    <mergeCell ref="V14:V15"/>
    <mergeCell ref="W14:W15"/>
    <mergeCell ref="D83:P83"/>
    <mergeCell ref="D84:P84"/>
    <mergeCell ref="D86:F86"/>
    <mergeCell ref="D88:P88"/>
    <mergeCell ref="D89:P89"/>
    <mergeCell ref="X14:X15"/>
    <mergeCell ref="A78:K78"/>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B36"/>
  <sheetViews>
    <sheetView view="pageBreakPreview" topLeftCell="F1" zoomScaleNormal="100" zoomScaleSheetLayoutView="100" workbookViewId="0">
      <selection activeCell="F18" sqref="F18"/>
    </sheetView>
  </sheetViews>
  <sheetFormatPr defaultRowHeight="12.75"/>
  <cols>
    <col min="1" max="1" width="6.28515625" style="4" customWidth="1"/>
    <col min="2" max="2" width="4.57031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1</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70</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69</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P23</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ht="25.5">
      <c r="A16" s="164">
        <v>1</v>
      </c>
      <c r="B16" s="165"/>
      <c r="C16" s="152" t="s">
        <v>71</v>
      </c>
      <c r="D16" s="111" t="s">
        <v>57</v>
      </c>
      <c r="E16" s="158">
        <v>900</v>
      </c>
      <c r="F16" s="23"/>
      <c r="G16" s="23"/>
      <c r="H16" s="23">
        <f t="shared" ref="H16:H17" si="0">ROUND(F16*G16,2)</f>
        <v>0</v>
      </c>
      <c r="I16" s="23"/>
      <c r="J16" s="23"/>
      <c r="K16" s="24">
        <f t="shared" ref="K16" si="1">H16+I16+J16</f>
        <v>0</v>
      </c>
      <c r="L16" s="24">
        <f t="shared" ref="L16:L17" si="2">ROUND(E16*F16,2)</f>
        <v>0</v>
      </c>
      <c r="M16" s="24">
        <f t="shared" ref="M16:M17" si="3">ROUND(E16*H16,2)</f>
        <v>0</v>
      </c>
      <c r="N16" s="24">
        <f t="shared" ref="N16" si="4">ROUND(E16*I16,2)</f>
        <v>0</v>
      </c>
      <c r="O16" s="24">
        <f t="shared" ref="O16" si="5">ROUND(E16*J16,2)</f>
        <v>0</v>
      </c>
      <c r="P16" s="24">
        <f t="shared" ref="P16" si="6">M16+N16+O16</f>
        <v>0</v>
      </c>
      <c r="T16" s="145">
        <f t="shared" ref="T16:T22" si="7">A16</f>
        <v>1</v>
      </c>
      <c r="U16" s="145"/>
      <c r="V16" s="157" t="str">
        <f t="shared" ref="V16:X16" si="8">C16</f>
        <v>Esošās ēkas demontāža, ieskaitot pamatu demontāžu 1.5 m dziļumā</v>
      </c>
      <c r="W16" s="145" t="str">
        <f t="shared" si="8"/>
        <v>m3</v>
      </c>
      <c r="X16" s="165">
        <f t="shared" si="8"/>
        <v>900</v>
      </c>
    </row>
    <row r="17" spans="1:236">
      <c r="A17" s="164">
        <v>2</v>
      </c>
      <c r="B17" s="165"/>
      <c r="C17" s="153" t="s">
        <v>72</v>
      </c>
      <c r="D17" s="111" t="s">
        <v>55</v>
      </c>
      <c r="E17" s="158">
        <v>1050</v>
      </c>
      <c r="F17" s="23"/>
      <c r="G17" s="23"/>
      <c r="H17" s="23">
        <f t="shared" si="0"/>
        <v>0</v>
      </c>
      <c r="I17" s="23"/>
      <c r="J17" s="23"/>
      <c r="K17" s="24">
        <f t="shared" ref="K17:K19" si="9">H17+I17+J17</f>
        <v>0</v>
      </c>
      <c r="L17" s="24">
        <f t="shared" si="2"/>
        <v>0</v>
      </c>
      <c r="M17" s="24">
        <f t="shared" si="3"/>
        <v>0</v>
      </c>
      <c r="N17" s="24">
        <f t="shared" ref="N17:N19" si="10">ROUND(E17*I17,2)</f>
        <v>0</v>
      </c>
      <c r="O17" s="24">
        <f t="shared" ref="O17:O19" si="11">ROUND(E17*J17,2)</f>
        <v>0</v>
      </c>
      <c r="P17" s="24">
        <f t="shared" ref="P17:P19" si="12">M17+N17+O17</f>
        <v>0</v>
      </c>
      <c r="T17" s="145">
        <f t="shared" si="7"/>
        <v>2</v>
      </c>
      <c r="U17" s="145"/>
      <c r="V17" s="157" t="str">
        <f t="shared" ref="V17:V22" si="13">C17</f>
        <v>Esošās estrādes un jumta demontāža</v>
      </c>
      <c r="W17" s="145" t="str">
        <f t="shared" ref="W17:W19" si="14">D17</f>
        <v>m2</v>
      </c>
      <c r="X17" s="165">
        <f t="shared" ref="X17:X19" si="15">E17</f>
        <v>1050</v>
      </c>
    </row>
    <row r="18" spans="1:236" ht="25.5">
      <c r="A18" s="164">
        <v>3</v>
      </c>
      <c r="B18" s="165"/>
      <c r="C18" s="152" t="s">
        <v>73</v>
      </c>
      <c r="D18" s="111" t="s">
        <v>57</v>
      </c>
      <c r="E18" s="158">
        <v>2000</v>
      </c>
      <c r="F18" s="23"/>
      <c r="G18" s="23"/>
      <c r="H18" s="23">
        <f t="shared" ref="H18:H19" si="16">ROUND(F18*G18,2)</f>
        <v>0</v>
      </c>
      <c r="I18" s="23"/>
      <c r="J18" s="23"/>
      <c r="K18" s="24">
        <f t="shared" si="9"/>
        <v>0</v>
      </c>
      <c r="L18" s="24">
        <f t="shared" ref="L18:L19" si="17">ROUND(E18*F18,2)</f>
        <v>0</v>
      </c>
      <c r="M18" s="24">
        <f t="shared" ref="M18:M19" si="18">ROUND(E18*H18,2)</f>
        <v>0</v>
      </c>
      <c r="N18" s="24">
        <f t="shared" si="10"/>
        <v>0</v>
      </c>
      <c r="O18" s="24">
        <f t="shared" si="11"/>
        <v>0</v>
      </c>
      <c r="P18" s="24">
        <f t="shared" si="12"/>
        <v>0</v>
      </c>
      <c r="T18" s="145">
        <f t="shared" si="7"/>
        <v>3</v>
      </c>
      <c r="U18" s="145"/>
      <c r="V18" s="157" t="str">
        <f t="shared" si="13"/>
        <v xml:space="preserve">Esošā teritorijas labiekārtojuma, kā arī esošo segumu demontāža </v>
      </c>
      <c r="W18" s="145" t="str">
        <f t="shared" si="14"/>
        <v>m3</v>
      </c>
      <c r="X18" s="165">
        <f t="shared" si="15"/>
        <v>2000</v>
      </c>
    </row>
    <row r="19" spans="1:236" ht="25.5">
      <c r="A19" s="164">
        <v>4</v>
      </c>
      <c r="B19" s="165"/>
      <c r="C19" s="152" t="s">
        <v>74</v>
      </c>
      <c r="D19" s="111" t="s">
        <v>61</v>
      </c>
      <c r="E19" s="158">
        <v>38</v>
      </c>
      <c r="F19" s="23"/>
      <c r="G19" s="23"/>
      <c r="H19" s="23">
        <f t="shared" si="16"/>
        <v>0</v>
      </c>
      <c r="I19" s="23"/>
      <c r="J19" s="23"/>
      <c r="K19" s="24">
        <f t="shared" si="9"/>
        <v>0</v>
      </c>
      <c r="L19" s="24">
        <f t="shared" si="17"/>
        <v>0</v>
      </c>
      <c r="M19" s="24">
        <f t="shared" si="18"/>
        <v>0</v>
      </c>
      <c r="N19" s="24">
        <f t="shared" si="10"/>
        <v>0</v>
      </c>
      <c r="O19" s="24">
        <f t="shared" si="11"/>
        <v>0</v>
      </c>
      <c r="P19" s="24">
        <f t="shared" si="12"/>
        <v>0</v>
      </c>
      <c r="T19" s="145">
        <f t="shared" si="7"/>
        <v>4</v>
      </c>
      <c r="U19" s="145"/>
      <c r="V19" s="157" t="str">
        <f t="shared" si="13"/>
        <v>Esošo koku ciršana (35 koki, no kuriem 3 ir divstumbru)</v>
      </c>
      <c r="W19" s="145" t="str">
        <f t="shared" si="14"/>
        <v>gb.</v>
      </c>
      <c r="X19" s="165">
        <f t="shared" si="15"/>
        <v>38</v>
      </c>
    </row>
    <row r="20" spans="1:236">
      <c r="A20" s="164">
        <v>5</v>
      </c>
      <c r="B20" s="165"/>
      <c r="C20" s="152" t="s">
        <v>75</v>
      </c>
      <c r="D20" s="111" t="s">
        <v>61</v>
      </c>
      <c r="E20" s="158">
        <v>13</v>
      </c>
      <c r="F20" s="23"/>
      <c r="G20" s="23"/>
      <c r="H20" s="23">
        <f t="shared" ref="H20:H22" si="19">ROUND(F20*G20,2)</f>
        <v>0</v>
      </c>
      <c r="I20" s="23"/>
      <c r="J20" s="23"/>
      <c r="K20" s="24">
        <f t="shared" ref="K20:K22" si="20">H20+I20+J20</f>
        <v>0</v>
      </c>
      <c r="L20" s="24">
        <f t="shared" ref="L20:L22" si="21">ROUND(E20*F20,2)</f>
        <v>0</v>
      </c>
      <c r="M20" s="24">
        <f t="shared" ref="M20:M22" si="22">ROUND(E20*H20,2)</f>
        <v>0</v>
      </c>
      <c r="N20" s="24">
        <f t="shared" ref="N20:N22" si="23">ROUND(E20*I20,2)</f>
        <v>0</v>
      </c>
      <c r="O20" s="24">
        <f t="shared" ref="O20:O22" si="24">ROUND(E20*J20,2)</f>
        <v>0</v>
      </c>
      <c r="P20" s="24">
        <f t="shared" ref="P20:P22" si="25">M20+N20+O20</f>
        <v>0</v>
      </c>
      <c r="T20" s="145">
        <f t="shared" si="7"/>
        <v>5</v>
      </c>
      <c r="U20" s="145"/>
      <c r="V20" s="157" t="str">
        <f t="shared" si="13"/>
        <v>Soliņu demontāža (garums 2m)</v>
      </c>
      <c r="W20" s="145" t="str">
        <f t="shared" ref="W20:W22" si="26">D20</f>
        <v>gb.</v>
      </c>
      <c r="X20" s="165">
        <f t="shared" ref="X20:X22" si="27">E20</f>
        <v>13</v>
      </c>
    </row>
    <row r="21" spans="1:236">
      <c r="A21" s="164">
        <v>6</v>
      </c>
      <c r="B21" s="165"/>
      <c r="C21" s="153" t="s">
        <v>76</v>
      </c>
      <c r="D21" s="111" t="s">
        <v>61</v>
      </c>
      <c r="E21" s="158">
        <v>1</v>
      </c>
      <c r="F21" s="23"/>
      <c r="G21" s="23"/>
      <c r="H21" s="23">
        <f t="shared" si="19"/>
        <v>0</v>
      </c>
      <c r="I21" s="23"/>
      <c r="J21" s="23"/>
      <c r="K21" s="24">
        <f t="shared" si="20"/>
        <v>0</v>
      </c>
      <c r="L21" s="24">
        <f t="shared" si="21"/>
        <v>0</v>
      </c>
      <c r="M21" s="24">
        <f t="shared" si="22"/>
        <v>0</v>
      </c>
      <c r="N21" s="24">
        <f t="shared" si="23"/>
        <v>0</v>
      </c>
      <c r="O21" s="24">
        <f t="shared" si="24"/>
        <v>0</v>
      </c>
      <c r="P21" s="24">
        <f t="shared" si="25"/>
        <v>0</v>
      </c>
      <c r="T21" s="145">
        <f t="shared" si="7"/>
        <v>6</v>
      </c>
      <c r="U21" s="145"/>
      <c r="V21" s="157" t="str">
        <f t="shared" si="13"/>
        <v>Soliņu demontāža (garums 4m)</v>
      </c>
      <c r="W21" s="145" t="str">
        <f t="shared" si="26"/>
        <v>gb.</v>
      </c>
      <c r="X21" s="165">
        <f t="shared" si="27"/>
        <v>1</v>
      </c>
    </row>
    <row r="22" spans="1:236" ht="26.25" thickBot="1">
      <c r="A22" s="164">
        <v>7</v>
      </c>
      <c r="B22" s="165"/>
      <c r="C22" s="152" t="s">
        <v>77</v>
      </c>
      <c r="D22" s="111" t="s">
        <v>57</v>
      </c>
      <c r="E22" s="158">
        <v>4200</v>
      </c>
      <c r="F22" s="23"/>
      <c r="G22" s="23"/>
      <c r="H22" s="23">
        <f t="shared" si="19"/>
        <v>0</v>
      </c>
      <c r="I22" s="23"/>
      <c r="J22" s="23"/>
      <c r="K22" s="24">
        <f t="shared" si="20"/>
        <v>0</v>
      </c>
      <c r="L22" s="24">
        <f t="shared" si="21"/>
        <v>0</v>
      </c>
      <c r="M22" s="24">
        <f t="shared" si="22"/>
        <v>0</v>
      </c>
      <c r="N22" s="24">
        <f t="shared" si="23"/>
        <v>0</v>
      </c>
      <c r="O22" s="24">
        <f t="shared" si="24"/>
        <v>0</v>
      </c>
      <c r="P22" s="24">
        <f t="shared" si="25"/>
        <v>0</v>
      </c>
      <c r="T22" s="145">
        <f t="shared" si="7"/>
        <v>7</v>
      </c>
      <c r="U22" s="145"/>
      <c r="V22" s="157" t="str">
        <f t="shared" si="13"/>
        <v xml:space="preserve">Demontēto elementu un būvgružu savākšana   (k=1,3) </v>
      </c>
      <c r="W22" s="145" t="str">
        <f t="shared" si="26"/>
        <v>m3</v>
      </c>
      <c r="X22" s="165">
        <f t="shared" si="27"/>
        <v>4200</v>
      </c>
    </row>
    <row r="23" spans="1:236" ht="30" customHeight="1" thickBot="1">
      <c r="A23" s="256" t="s">
        <v>52</v>
      </c>
      <c r="B23" s="257"/>
      <c r="C23" s="257"/>
      <c r="D23" s="257"/>
      <c r="E23" s="257"/>
      <c r="F23" s="257"/>
      <c r="G23" s="257"/>
      <c r="H23" s="257"/>
      <c r="I23" s="257"/>
      <c r="J23" s="257"/>
      <c r="K23" s="257"/>
      <c r="L23" s="60">
        <f>SUM(L16:L22)</f>
        <v>0</v>
      </c>
      <c r="M23" s="60">
        <f>SUM(M16:M22)</f>
        <v>0</v>
      </c>
      <c r="N23" s="60">
        <f>SUM(N16:N22)</f>
        <v>0</v>
      </c>
      <c r="O23" s="60">
        <f>SUM(O16:O22)</f>
        <v>0</v>
      </c>
      <c r="P23" s="60">
        <f>SUM(P16:P22)</f>
        <v>0</v>
      </c>
      <c r="Q23" s="10"/>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row>
    <row r="24" spans="1:236" ht="12.75" customHeight="1">
      <c r="A24" s="58"/>
      <c r="B24" s="58"/>
      <c r="C24" s="58"/>
      <c r="D24" s="58"/>
      <c r="E24" s="58"/>
      <c r="F24" s="58"/>
      <c r="G24" s="58"/>
      <c r="H24" s="58"/>
      <c r="I24" s="58"/>
      <c r="J24" s="58"/>
      <c r="K24" s="58"/>
      <c r="L24" s="59"/>
      <c r="M24" s="59"/>
      <c r="N24" s="59"/>
      <c r="O24" s="59"/>
      <c r="P24" s="59"/>
      <c r="Q24" s="10"/>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row>
    <row r="25" spans="1:236" ht="15" customHeight="1">
      <c r="A25" s="146" t="s">
        <v>53</v>
      </c>
      <c r="B25" s="58"/>
      <c r="C25" s="58"/>
      <c r="D25" s="58"/>
      <c r="E25" s="58"/>
      <c r="F25" s="58"/>
      <c r="G25" s="58"/>
      <c r="H25" s="58"/>
      <c r="I25" s="58"/>
      <c r="J25" s="58"/>
      <c r="K25" s="58"/>
      <c r="L25" s="59"/>
      <c r="M25" s="59"/>
      <c r="N25" s="59"/>
      <c r="O25" s="59"/>
      <c r="P25" s="59"/>
      <c r="Q25" s="10"/>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row>
    <row r="26" spans="1:236" ht="1.5" customHeight="1">
      <c r="A26" s="3"/>
      <c r="B26" s="26"/>
      <c r="C26" s="27"/>
      <c r="D26" s="28"/>
      <c r="E26" s="25"/>
      <c r="F26" s="29"/>
      <c r="G26" s="30"/>
      <c r="H26" s="30"/>
      <c r="I26" s="30"/>
      <c r="J26" s="30"/>
      <c r="K26" s="31"/>
      <c r="L26" s="31"/>
      <c r="M26" s="31"/>
      <c r="N26" s="31"/>
      <c r="O26" s="32"/>
      <c r="P26" s="32"/>
      <c r="Q26" s="12"/>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row>
    <row r="27" spans="1:236" ht="6.75" customHeight="1">
      <c r="A27" s="26"/>
      <c r="B27" s="26"/>
      <c r="C27" s="27"/>
      <c r="D27" s="28"/>
      <c r="E27" s="25"/>
      <c r="F27" s="29"/>
      <c r="G27" s="30"/>
      <c r="H27" s="30"/>
      <c r="I27" s="30"/>
      <c r="J27" s="30"/>
      <c r="K27" s="31"/>
      <c r="L27" s="31"/>
      <c r="M27" s="31"/>
      <c r="N27" s="31"/>
      <c r="O27" s="32"/>
      <c r="P27" s="32"/>
      <c r="Q27" s="12"/>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row>
    <row r="28" spans="1:236" ht="13.5">
      <c r="B28" s="61"/>
      <c r="C28" s="71" t="s">
        <v>6</v>
      </c>
      <c r="D28" s="248">
        <f>KOPTĀME!B25</f>
        <v>0</v>
      </c>
      <c r="E28" s="248"/>
      <c r="F28" s="248"/>
      <c r="G28" s="248"/>
      <c r="H28" s="248"/>
      <c r="I28" s="248"/>
      <c r="J28" s="248"/>
      <c r="K28" s="248"/>
      <c r="L28" s="248"/>
      <c r="M28" s="248"/>
      <c r="N28" s="248"/>
      <c r="O28" s="248"/>
      <c r="P28" s="248"/>
    </row>
    <row r="29" spans="1:236" ht="10.5" customHeight="1">
      <c r="B29" s="61"/>
      <c r="C29" s="72"/>
      <c r="D29" s="204" t="s">
        <v>7</v>
      </c>
      <c r="E29" s="204"/>
      <c r="F29" s="204"/>
      <c r="G29" s="204"/>
      <c r="H29" s="204"/>
      <c r="I29" s="204"/>
      <c r="J29" s="204"/>
      <c r="K29" s="204"/>
      <c r="L29" s="204"/>
      <c r="M29" s="204"/>
      <c r="N29" s="204"/>
      <c r="O29" s="204"/>
      <c r="P29" s="204"/>
    </row>
    <row r="30" spans="1:236" s="6" customFormat="1" ht="10.5" customHeight="1">
      <c r="A30" s="4"/>
      <c r="B30" s="61"/>
      <c r="C30" s="72"/>
      <c r="D30" s="144"/>
      <c r="E30" s="144"/>
      <c r="F30" s="144"/>
      <c r="G30" s="144"/>
      <c r="H30" s="144"/>
      <c r="I30" s="144"/>
      <c r="J30" s="144"/>
      <c r="K30" s="144"/>
      <c r="L30" s="144"/>
      <c r="M30" s="144"/>
      <c r="N30" s="144"/>
      <c r="O30" s="144"/>
      <c r="P30" s="144"/>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row>
    <row r="31" spans="1:236" s="6" customFormat="1" ht="15">
      <c r="A31" s="4"/>
      <c r="B31" s="61"/>
      <c r="C31" s="100" t="s">
        <v>39</v>
      </c>
      <c r="D31" s="251">
        <f>KOPTĀME!B30</f>
        <v>0</v>
      </c>
      <c r="E31" s="251"/>
      <c r="F31" s="251"/>
      <c r="G31" s="147"/>
      <c r="H31" s="147"/>
      <c r="I31" s="147"/>
      <c r="J31" s="147"/>
      <c r="K31" s="147"/>
      <c r="L31" s="147"/>
      <c r="M31" s="148"/>
      <c r="N31" s="149"/>
      <c r="O31" s="2"/>
      <c r="P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row>
    <row r="32" spans="1:236" s="6" customFormat="1" ht="14.25">
      <c r="A32" s="4"/>
      <c r="B32" s="61"/>
      <c r="C32" s="76"/>
      <c r="D32" s="77"/>
      <c r="E32" s="76"/>
      <c r="F32" s="65"/>
      <c r="G32" s="150"/>
      <c r="H32" s="150"/>
      <c r="I32" s="150"/>
      <c r="J32" s="150"/>
      <c r="K32" s="150"/>
      <c r="L32" s="150"/>
      <c r="M32" s="150"/>
      <c r="N32" s="151"/>
      <c r="O32" s="2"/>
      <c r="P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row>
    <row r="33" spans="1:236" s="6" customFormat="1" ht="13.5">
      <c r="A33" s="4"/>
      <c r="B33" s="61"/>
      <c r="C33" s="71" t="s">
        <v>12</v>
      </c>
      <c r="D33" s="247">
        <f>'1_Kopsav.'!C42</f>
        <v>0</v>
      </c>
      <c r="E33" s="247"/>
      <c r="F33" s="247"/>
      <c r="G33" s="247"/>
      <c r="H33" s="247"/>
      <c r="I33" s="247"/>
      <c r="J33" s="247"/>
      <c r="K33" s="247"/>
      <c r="L33" s="247"/>
      <c r="M33" s="247"/>
      <c r="N33" s="247"/>
      <c r="O33" s="247"/>
      <c r="P33" s="247"/>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row>
    <row r="34" spans="1:236" s="6" customFormat="1">
      <c r="A34" s="4"/>
      <c r="B34" s="61"/>
      <c r="C34" s="72"/>
      <c r="D34" s="204" t="s">
        <v>7</v>
      </c>
      <c r="E34" s="204"/>
      <c r="F34" s="204"/>
      <c r="G34" s="204"/>
      <c r="H34" s="204"/>
      <c r="I34" s="204"/>
      <c r="J34" s="204"/>
      <c r="K34" s="204"/>
      <c r="L34" s="204"/>
      <c r="M34" s="204"/>
      <c r="N34" s="204"/>
      <c r="O34" s="204"/>
      <c r="P34" s="204"/>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row>
    <row r="35" spans="1:236" s="6" customFormat="1" ht="9" customHeight="1">
      <c r="A35" s="4"/>
      <c r="B35" s="4"/>
      <c r="C35" s="72"/>
      <c r="D35" s="205"/>
      <c r="E35" s="205"/>
      <c r="F35" s="205"/>
      <c r="G35" s="33"/>
      <c r="H35" s="33"/>
      <c r="I35" s="33"/>
      <c r="J35" s="33"/>
      <c r="K35" s="2"/>
      <c r="L35" s="3"/>
      <c r="M35" s="3"/>
      <c r="N35" s="3"/>
      <c r="O35" s="3"/>
      <c r="P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row>
    <row r="36" spans="1:236" s="6" customFormat="1" ht="13.5">
      <c r="A36" s="4"/>
      <c r="B36" s="4"/>
      <c r="C36" s="75" t="s">
        <v>8</v>
      </c>
      <c r="D36" s="101">
        <f>KOPTĀME!B28</f>
        <v>0</v>
      </c>
      <c r="E36" s="101"/>
      <c r="F36" s="72"/>
      <c r="G36" s="33"/>
      <c r="H36" s="33"/>
      <c r="K36" s="3"/>
      <c r="L36" s="3"/>
      <c r="M36" s="3"/>
      <c r="N36" s="3"/>
      <c r="O36" s="3"/>
      <c r="P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row>
  </sheetData>
  <sheetProtection algorithmName="SHA-512" hashValue="8ylev1HlfJc8Yd53kSYycR/LQj1CpkrNmZnmJH/6ar6/lgrCtVeQz8AA61l75gdkVI1WZcM6WuawPEOd63NPPA==" saltValue="NQ1pNc+A5riO+AKIU8mHRA==" spinCount="100000" sheet="1" formatCells="0" formatColumns="0" formatRows="0" insertColumns="0" insertRows="0" insertHyperlinks="0" deleteColumns="0" deleteRows="0" selectLockedCells="1" sort="0" autoFilter="0" pivotTables="0"/>
  <autoFilter ref="A15:IB23" xr:uid="{00000000-0009-0000-0000-000002000000}"/>
  <mergeCells count="22">
    <mergeCell ref="X14:X15"/>
    <mergeCell ref="A23:K23"/>
    <mergeCell ref="A6:P6"/>
    <mergeCell ref="N11:O11"/>
    <mergeCell ref="N12:O12"/>
    <mergeCell ref="A14:A15"/>
    <mergeCell ref="B14:B15"/>
    <mergeCell ref="D14:D15"/>
    <mergeCell ref="E14:E15"/>
    <mergeCell ref="F14:K14"/>
    <mergeCell ref="L14:P14"/>
    <mergeCell ref="C14:C15"/>
    <mergeCell ref="D35:F35"/>
    <mergeCell ref="T14:T15"/>
    <mergeCell ref="U14:U15"/>
    <mergeCell ref="W14:W15"/>
    <mergeCell ref="D28:P28"/>
    <mergeCell ref="D29:P29"/>
    <mergeCell ref="D31:F31"/>
    <mergeCell ref="D33:P33"/>
    <mergeCell ref="D34:P34"/>
    <mergeCell ref="V14:V15"/>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IB282"/>
  <sheetViews>
    <sheetView tabSelected="1" view="pageBreakPreview" topLeftCell="A232" zoomScaleNormal="100" zoomScaleSheetLayoutView="100" workbookViewId="0">
      <selection activeCell="F240" sqref="F240"/>
    </sheetView>
  </sheetViews>
  <sheetFormatPr defaultRowHeight="12.75"/>
  <cols>
    <col min="1" max="1" width="6.28515625" style="4" customWidth="1"/>
    <col min="2" max="2" width="3.28515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2</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78</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79</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P269</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6">
        <v>1</v>
      </c>
      <c r="B16" s="175"/>
      <c r="C16" s="174" t="s">
        <v>80</v>
      </c>
      <c r="D16" s="162"/>
      <c r="E16" s="162"/>
      <c r="F16" s="163"/>
      <c r="G16" s="163"/>
      <c r="H16" s="163"/>
      <c r="I16" s="163"/>
      <c r="J16" s="163"/>
      <c r="K16" s="163"/>
      <c r="L16" s="163"/>
      <c r="M16" s="163"/>
      <c r="N16" s="163"/>
      <c r="O16" s="163"/>
      <c r="P16" s="163"/>
      <c r="T16" s="145">
        <f t="shared" ref="T16:T37" si="0">A16</f>
        <v>1</v>
      </c>
      <c r="U16" s="145"/>
      <c r="V16" s="157" t="str">
        <f t="shared" ref="V16" si="1">C16</f>
        <v>BŪVKONSTRUKCIJAS</v>
      </c>
      <c r="W16" s="145"/>
      <c r="X16" s="165"/>
    </row>
    <row r="17" spans="1:24" ht="67.5">
      <c r="A17" s="178"/>
      <c r="B17" s="177"/>
      <c r="C17" s="181" t="s">
        <v>81</v>
      </c>
      <c r="D17" s="162"/>
      <c r="E17" s="162"/>
      <c r="F17" s="163"/>
      <c r="G17" s="163"/>
      <c r="H17" s="163"/>
      <c r="I17" s="163"/>
      <c r="J17" s="163"/>
      <c r="K17" s="163"/>
      <c r="L17" s="163"/>
      <c r="M17" s="163"/>
      <c r="N17" s="163"/>
      <c r="O17" s="163"/>
      <c r="P17" s="163"/>
      <c r="T17" s="145"/>
      <c r="U17" s="145"/>
      <c r="V17" s="157" t="str">
        <f t="shared" ref="V17:V37" si="2">C17</f>
        <v>Pirms būvniecības uzsākšanas pasūtītājs un būvnieks saskaņo virsmas etalonu, izgatavojot paraugu, saskaņā ar kuru tiek atveidņotas konstrukcijas ar eksponētā betona virsmu</v>
      </c>
      <c r="W17" s="145"/>
      <c r="X17" s="165"/>
    </row>
    <row r="18" spans="1:24" ht="13.5">
      <c r="A18" s="178"/>
      <c r="B18" s="177"/>
      <c r="C18" s="182" t="s">
        <v>82</v>
      </c>
      <c r="D18" s="162"/>
      <c r="E18" s="162"/>
      <c r="F18" s="163"/>
      <c r="G18" s="163"/>
      <c r="H18" s="163"/>
      <c r="I18" s="163"/>
      <c r="J18" s="163"/>
      <c r="K18" s="163"/>
      <c r="L18" s="163"/>
      <c r="M18" s="163"/>
      <c r="N18" s="163"/>
      <c r="O18" s="163"/>
      <c r="P18" s="163"/>
      <c r="T18" s="145"/>
      <c r="U18" s="145"/>
      <c r="V18" s="157" t="str">
        <f t="shared" si="2"/>
        <v>Pamati un zemes darbi</v>
      </c>
      <c r="W18" s="145"/>
      <c r="X18" s="165"/>
    </row>
    <row r="19" spans="1:24">
      <c r="A19" s="164" t="s">
        <v>277</v>
      </c>
      <c r="B19" s="145"/>
      <c r="C19" s="152" t="s">
        <v>83</v>
      </c>
      <c r="D19" s="111" t="s">
        <v>57</v>
      </c>
      <c r="E19" s="158">
        <v>700</v>
      </c>
      <c r="F19" s="23"/>
      <c r="G19" s="23"/>
      <c r="H19" s="23">
        <f t="shared" ref="H19:H37" si="3">ROUND(F19*G19,2)</f>
        <v>0</v>
      </c>
      <c r="I19" s="23"/>
      <c r="J19" s="23"/>
      <c r="K19" s="24">
        <f t="shared" ref="K19:K37" si="4">H19+I19+J19</f>
        <v>0</v>
      </c>
      <c r="L19" s="24">
        <f t="shared" ref="L19:L37" si="5">ROUND(E19*F19,2)</f>
        <v>0</v>
      </c>
      <c r="M19" s="24">
        <f t="shared" ref="M19:M37" si="6">ROUND(E19*H19,2)</f>
        <v>0</v>
      </c>
      <c r="N19" s="24">
        <f t="shared" ref="N19:N37" si="7">ROUND(E19*I19,2)</f>
        <v>0</v>
      </c>
      <c r="O19" s="24">
        <f t="shared" ref="O19:O37" si="8">ROUND(E19*J19,2)</f>
        <v>0</v>
      </c>
      <c r="P19" s="24">
        <f t="shared" ref="P19:P37" si="9">M19+N19+O19</f>
        <v>0</v>
      </c>
      <c r="T19" s="145" t="str">
        <f t="shared" si="0"/>
        <v xml:space="preserve"> 1.1</v>
      </c>
      <c r="U19" s="145"/>
      <c r="V19" s="157" t="str">
        <f t="shared" si="2"/>
        <v>Grunts rakšana ar ekskavatoru</v>
      </c>
      <c r="W19" s="145" t="str">
        <f t="shared" ref="W19:X30" si="10">D19</f>
        <v>m3</v>
      </c>
      <c r="X19" s="165">
        <f t="shared" si="10"/>
        <v>700</v>
      </c>
    </row>
    <row r="20" spans="1:24" ht="25.5">
      <c r="A20" s="164" t="s">
        <v>278</v>
      </c>
      <c r="B20" s="145"/>
      <c r="C20" s="152" t="s">
        <v>84</v>
      </c>
      <c r="D20" s="111" t="s">
        <v>57</v>
      </c>
      <c r="E20" s="158">
        <v>469</v>
      </c>
      <c r="F20" s="23"/>
      <c r="G20" s="23"/>
      <c r="H20" s="23">
        <f t="shared" si="3"/>
        <v>0</v>
      </c>
      <c r="I20" s="23"/>
      <c r="J20" s="23"/>
      <c r="K20" s="24">
        <f t="shared" si="4"/>
        <v>0</v>
      </c>
      <c r="L20" s="24">
        <f t="shared" si="5"/>
        <v>0</v>
      </c>
      <c r="M20" s="24">
        <f t="shared" si="6"/>
        <v>0</v>
      </c>
      <c r="N20" s="24">
        <f t="shared" si="7"/>
        <v>0</v>
      </c>
      <c r="O20" s="24">
        <f t="shared" si="8"/>
        <v>0</v>
      </c>
      <c r="P20" s="24">
        <f t="shared" si="9"/>
        <v>0</v>
      </c>
      <c r="T20" s="145" t="str">
        <f t="shared" si="0"/>
        <v xml:space="preserve"> 1.2</v>
      </c>
      <c r="U20" s="145"/>
      <c r="V20" s="157" t="str">
        <f t="shared" si="2"/>
        <v>Grunts rakšana ar ekskavatoru, iekraujot grunti automašīnā-pašizgāzējā</v>
      </c>
      <c r="W20" s="145" t="str">
        <f t="shared" si="10"/>
        <v>m3</v>
      </c>
      <c r="X20" s="165">
        <f t="shared" si="10"/>
        <v>469</v>
      </c>
    </row>
    <row r="21" spans="1:24">
      <c r="A21" s="164" t="s">
        <v>279</v>
      </c>
      <c r="B21" s="145"/>
      <c r="C21" s="153" t="s">
        <v>85</v>
      </c>
      <c r="D21" s="111" t="s">
        <v>57</v>
      </c>
      <c r="E21" s="158">
        <v>50</v>
      </c>
      <c r="F21" s="23"/>
      <c r="G21" s="23"/>
      <c r="H21" s="23">
        <f t="shared" si="3"/>
        <v>0</v>
      </c>
      <c r="I21" s="23"/>
      <c r="J21" s="23"/>
      <c r="K21" s="24">
        <f t="shared" si="4"/>
        <v>0</v>
      </c>
      <c r="L21" s="24">
        <f t="shared" si="5"/>
        <v>0</v>
      </c>
      <c r="M21" s="24">
        <f t="shared" si="6"/>
        <v>0</v>
      </c>
      <c r="N21" s="24">
        <f t="shared" si="7"/>
        <v>0</v>
      </c>
      <c r="O21" s="24">
        <f t="shared" si="8"/>
        <v>0</v>
      </c>
      <c r="P21" s="24">
        <f t="shared" si="9"/>
        <v>0</v>
      </c>
      <c r="T21" s="145" t="str">
        <f t="shared" si="0"/>
        <v xml:space="preserve"> 1.3</v>
      </c>
      <c r="U21" s="145"/>
      <c r="V21" s="157" t="str">
        <f t="shared" si="2"/>
        <v>Grunts rakšana ar rokām</v>
      </c>
      <c r="W21" s="145" t="str">
        <f t="shared" si="10"/>
        <v>m3</v>
      </c>
      <c r="X21" s="165">
        <f t="shared" si="10"/>
        <v>50</v>
      </c>
    </row>
    <row r="22" spans="1:24">
      <c r="A22" s="164" t="s">
        <v>280</v>
      </c>
      <c r="B22" s="145"/>
      <c r="C22" s="152" t="s">
        <v>86</v>
      </c>
      <c r="D22" s="111" t="s">
        <v>57</v>
      </c>
      <c r="E22" s="158">
        <v>50</v>
      </c>
      <c r="F22" s="23"/>
      <c r="G22" s="23"/>
      <c r="H22" s="23">
        <f t="shared" si="3"/>
        <v>0</v>
      </c>
      <c r="I22" s="23"/>
      <c r="J22" s="23"/>
      <c r="K22" s="24">
        <f t="shared" si="4"/>
        <v>0</v>
      </c>
      <c r="L22" s="24">
        <f t="shared" si="5"/>
        <v>0</v>
      </c>
      <c r="M22" s="24">
        <f t="shared" si="6"/>
        <v>0</v>
      </c>
      <c r="N22" s="24">
        <f t="shared" si="7"/>
        <v>0</v>
      </c>
      <c r="O22" s="24">
        <f t="shared" si="8"/>
        <v>0</v>
      </c>
      <c r="P22" s="24">
        <f t="shared" si="9"/>
        <v>0</v>
      </c>
      <c r="T22" s="145" t="str">
        <f t="shared" si="0"/>
        <v xml:space="preserve"> 1.4</v>
      </c>
      <c r="U22" s="145"/>
      <c r="V22" s="157" t="str">
        <f t="shared" si="2"/>
        <v>Būvbedres un tranšejas aizbēršana ar rokām</v>
      </c>
      <c r="W22" s="145" t="str">
        <f t="shared" si="10"/>
        <v>m3</v>
      </c>
      <c r="X22" s="165">
        <f t="shared" si="10"/>
        <v>50</v>
      </c>
    </row>
    <row r="23" spans="1:24">
      <c r="A23" s="164" t="s">
        <v>281</v>
      </c>
      <c r="B23" s="145"/>
      <c r="C23" s="153" t="s">
        <v>87</v>
      </c>
      <c r="D23" s="111" t="s">
        <v>57</v>
      </c>
      <c r="E23" s="158">
        <v>700</v>
      </c>
      <c r="F23" s="23"/>
      <c r="G23" s="23"/>
      <c r="H23" s="23">
        <f t="shared" si="3"/>
        <v>0</v>
      </c>
      <c r="I23" s="23"/>
      <c r="J23" s="23"/>
      <c r="K23" s="24">
        <f t="shared" si="4"/>
        <v>0</v>
      </c>
      <c r="L23" s="24">
        <f t="shared" si="5"/>
        <v>0</v>
      </c>
      <c r="M23" s="24">
        <f t="shared" si="6"/>
        <v>0</v>
      </c>
      <c r="N23" s="24">
        <f t="shared" si="7"/>
        <v>0</v>
      </c>
      <c r="O23" s="24">
        <f t="shared" si="8"/>
        <v>0</v>
      </c>
      <c r="P23" s="24">
        <f t="shared" si="9"/>
        <v>0</v>
      </c>
      <c r="T23" s="145" t="str">
        <f t="shared" si="0"/>
        <v xml:space="preserve"> 1.5</v>
      </c>
      <c r="U23" s="145"/>
      <c r="V23" s="157" t="str">
        <f t="shared" si="2"/>
        <v>Pamatu aizbēršana ar buldozeru</v>
      </c>
      <c r="W23" s="145" t="str">
        <f t="shared" si="10"/>
        <v>m3</v>
      </c>
      <c r="X23" s="165">
        <f t="shared" si="10"/>
        <v>700</v>
      </c>
    </row>
    <row r="24" spans="1:24">
      <c r="A24" s="164" t="s">
        <v>282</v>
      </c>
      <c r="B24" s="145"/>
      <c r="C24" s="152" t="s">
        <v>88</v>
      </c>
      <c r="D24" s="111" t="s">
        <v>57</v>
      </c>
      <c r="E24" s="158">
        <v>469</v>
      </c>
      <c r="F24" s="23"/>
      <c r="G24" s="23"/>
      <c r="H24" s="23">
        <f t="shared" si="3"/>
        <v>0</v>
      </c>
      <c r="I24" s="23"/>
      <c r="J24" s="23"/>
      <c r="K24" s="24">
        <f t="shared" si="4"/>
        <v>0</v>
      </c>
      <c r="L24" s="24">
        <f t="shared" si="5"/>
        <v>0</v>
      </c>
      <c r="M24" s="24">
        <f t="shared" si="6"/>
        <v>0</v>
      </c>
      <c r="N24" s="24">
        <f t="shared" si="7"/>
        <v>0</v>
      </c>
      <c r="O24" s="24">
        <f t="shared" si="8"/>
        <v>0</v>
      </c>
      <c r="P24" s="24">
        <f t="shared" si="9"/>
        <v>0</v>
      </c>
      <c r="T24" s="145" t="str">
        <f t="shared" si="0"/>
        <v xml:space="preserve"> 1.6</v>
      </c>
      <c r="U24" s="145"/>
      <c r="V24" s="157" t="str">
        <f t="shared" si="2"/>
        <v>Liekās grunts aizvešana</v>
      </c>
      <c r="W24" s="145" t="str">
        <f t="shared" si="10"/>
        <v>m3</v>
      </c>
      <c r="X24" s="165">
        <f t="shared" si="10"/>
        <v>469</v>
      </c>
    </row>
    <row r="25" spans="1:24">
      <c r="A25" s="164" t="s">
        <v>283</v>
      </c>
      <c r="B25" s="145"/>
      <c r="C25" s="152" t="s">
        <v>89</v>
      </c>
      <c r="D25" s="111" t="s">
        <v>1200</v>
      </c>
      <c r="E25" s="158">
        <v>1970</v>
      </c>
      <c r="F25" s="23"/>
      <c r="G25" s="23"/>
      <c r="H25" s="23">
        <f t="shared" si="3"/>
        <v>0</v>
      </c>
      <c r="I25" s="23"/>
      <c r="J25" s="23"/>
      <c r="K25" s="24">
        <f t="shared" si="4"/>
        <v>0</v>
      </c>
      <c r="L25" s="24">
        <f t="shared" si="5"/>
        <v>0</v>
      </c>
      <c r="M25" s="24">
        <f t="shared" si="6"/>
        <v>0</v>
      </c>
      <c r="N25" s="24">
        <f t="shared" si="7"/>
        <v>0</v>
      </c>
      <c r="O25" s="24">
        <f t="shared" si="8"/>
        <v>0</v>
      </c>
      <c r="P25" s="24">
        <f t="shared" si="9"/>
        <v>0</v>
      </c>
      <c r="T25" s="145" t="str">
        <f t="shared" si="0"/>
        <v xml:space="preserve"> 1.7</v>
      </c>
      <c r="U25" s="145"/>
      <c r="V25" s="157" t="str">
        <f t="shared" si="2"/>
        <v>Pamatojuma grunts blietēšana</v>
      </c>
      <c r="W25" s="145" t="str">
        <f t="shared" si="10"/>
        <v>m²</v>
      </c>
      <c r="X25" s="165">
        <f t="shared" si="10"/>
        <v>1970</v>
      </c>
    </row>
    <row r="26" spans="1:24" ht="25.5">
      <c r="A26" s="164" t="s">
        <v>284</v>
      </c>
      <c r="B26" s="145"/>
      <c r="C26" s="153" t="s">
        <v>90</v>
      </c>
      <c r="D26" s="111" t="s">
        <v>57</v>
      </c>
      <c r="E26" s="158">
        <v>168.8</v>
      </c>
      <c r="F26" s="23"/>
      <c r="G26" s="23"/>
      <c r="H26" s="23">
        <f t="shared" si="3"/>
        <v>0</v>
      </c>
      <c r="I26" s="23"/>
      <c r="J26" s="23"/>
      <c r="K26" s="24">
        <f t="shared" si="4"/>
        <v>0</v>
      </c>
      <c r="L26" s="24">
        <f t="shared" si="5"/>
        <v>0</v>
      </c>
      <c r="M26" s="24">
        <f t="shared" si="6"/>
        <v>0</v>
      </c>
      <c r="N26" s="24">
        <f t="shared" si="7"/>
        <v>0</v>
      </c>
      <c r="O26" s="24">
        <f t="shared" si="8"/>
        <v>0</v>
      </c>
      <c r="P26" s="24">
        <f t="shared" si="9"/>
        <v>0</v>
      </c>
      <c r="T26" s="145" t="str">
        <f t="shared" si="0"/>
        <v xml:space="preserve"> 1.8</v>
      </c>
      <c r="U26" s="145"/>
      <c r="V26" s="157" t="str">
        <f t="shared" si="2"/>
        <v xml:space="preserve">Blietētu šķembu pamatojuma (fr.8-32mm) izbūve zem pamatiem </v>
      </c>
      <c r="W26" s="145" t="str">
        <f t="shared" si="10"/>
        <v>m3</v>
      </c>
      <c r="X26" s="165">
        <f t="shared" si="10"/>
        <v>168.8</v>
      </c>
    </row>
    <row r="27" spans="1:24" ht="38.25">
      <c r="A27" s="164" t="s">
        <v>285</v>
      </c>
      <c r="B27" s="145"/>
      <c r="C27" s="153" t="s">
        <v>91</v>
      </c>
      <c r="D27" s="111" t="s">
        <v>57</v>
      </c>
      <c r="E27" s="158">
        <v>10.8</v>
      </c>
      <c r="F27" s="23"/>
      <c r="G27" s="23"/>
      <c r="H27" s="23">
        <f t="shared" si="3"/>
        <v>0</v>
      </c>
      <c r="I27" s="23"/>
      <c r="J27" s="23"/>
      <c r="K27" s="24">
        <f t="shared" si="4"/>
        <v>0</v>
      </c>
      <c r="L27" s="24">
        <f t="shared" si="5"/>
        <v>0</v>
      </c>
      <c r="M27" s="24">
        <f t="shared" si="6"/>
        <v>0</v>
      </c>
      <c r="N27" s="24">
        <f t="shared" si="7"/>
        <v>0</v>
      </c>
      <c r="O27" s="24">
        <f t="shared" si="8"/>
        <v>0</v>
      </c>
      <c r="P27" s="24">
        <f t="shared" si="9"/>
        <v>0</v>
      </c>
      <c r="T27" s="145" t="str">
        <f t="shared" si="0"/>
        <v xml:space="preserve"> 1.9</v>
      </c>
      <c r="U27" s="145"/>
      <c r="V27" s="157" t="str">
        <f t="shared" si="2"/>
        <v>Pamatu PS-1, 2 gab.betonēšana, betons C25/30 F150 W10, iestrādājot ar sūkni, iesk.veidņu montāžu un demontāžu</v>
      </c>
      <c r="W27" s="145" t="str">
        <f t="shared" si="10"/>
        <v>m3</v>
      </c>
      <c r="X27" s="165">
        <f t="shared" si="10"/>
        <v>10.8</v>
      </c>
    </row>
    <row r="28" spans="1:24" ht="25.5">
      <c r="A28" s="164" t="s">
        <v>286</v>
      </c>
      <c r="B28" s="145"/>
      <c r="C28" s="152" t="s">
        <v>92</v>
      </c>
      <c r="D28" s="111" t="s">
        <v>93</v>
      </c>
      <c r="E28" s="158">
        <v>2257.1</v>
      </c>
      <c r="F28" s="23"/>
      <c r="G28" s="23"/>
      <c r="H28" s="23">
        <f t="shared" si="3"/>
        <v>0</v>
      </c>
      <c r="I28" s="23"/>
      <c r="J28" s="23"/>
      <c r="K28" s="24">
        <f t="shared" si="4"/>
        <v>0</v>
      </c>
      <c r="L28" s="24">
        <f t="shared" si="5"/>
        <v>0</v>
      </c>
      <c r="M28" s="24">
        <f t="shared" si="6"/>
        <v>0</v>
      </c>
      <c r="N28" s="24">
        <f t="shared" si="7"/>
        <v>0</v>
      </c>
      <c r="O28" s="24">
        <f t="shared" si="8"/>
        <v>0</v>
      </c>
      <c r="P28" s="24">
        <f t="shared" si="9"/>
        <v>0</v>
      </c>
      <c r="T28" s="145" t="str">
        <f t="shared" si="0"/>
        <v xml:space="preserve"> 1.10</v>
      </c>
      <c r="U28" s="145"/>
      <c r="V28" s="157" t="str">
        <f t="shared" si="2"/>
        <v>Stiegrošana ar tērauda stiegrām B500B (Ø12-36)</v>
      </c>
      <c r="W28" s="145" t="str">
        <f t="shared" si="10"/>
        <v>kg</v>
      </c>
      <c r="X28" s="165">
        <f t="shared" si="10"/>
        <v>2257.1</v>
      </c>
    </row>
    <row r="29" spans="1:24">
      <c r="A29" s="164" t="s">
        <v>287</v>
      </c>
      <c r="B29" s="145"/>
      <c r="C29" s="153" t="s">
        <v>94</v>
      </c>
      <c r="D29" s="111" t="s">
        <v>61</v>
      </c>
      <c r="E29" s="158">
        <v>2</v>
      </c>
      <c r="F29" s="23"/>
      <c r="G29" s="23"/>
      <c r="H29" s="23">
        <f t="shared" si="3"/>
        <v>0</v>
      </c>
      <c r="I29" s="23"/>
      <c r="J29" s="23"/>
      <c r="K29" s="24">
        <f t="shared" si="4"/>
        <v>0</v>
      </c>
      <c r="L29" s="24">
        <f t="shared" si="5"/>
        <v>0</v>
      </c>
      <c r="M29" s="24">
        <f t="shared" si="6"/>
        <v>0</v>
      </c>
      <c r="N29" s="24">
        <f t="shared" si="7"/>
        <v>0</v>
      </c>
      <c r="O29" s="24">
        <f t="shared" si="8"/>
        <v>0</v>
      </c>
      <c r="P29" s="24">
        <f t="shared" si="9"/>
        <v>0</v>
      </c>
      <c r="T29" s="145" t="str">
        <f t="shared" si="0"/>
        <v xml:space="preserve"> 1.11</v>
      </c>
      <c r="U29" s="145"/>
      <c r="V29" s="157" t="str">
        <f t="shared" si="2"/>
        <v>Ieliekamā detaļa EB-1</v>
      </c>
      <c r="W29" s="145" t="str">
        <f t="shared" si="10"/>
        <v>gb.</v>
      </c>
      <c r="X29" s="165">
        <f t="shared" si="10"/>
        <v>2</v>
      </c>
    </row>
    <row r="30" spans="1:24" ht="38.25">
      <c r="A30" s="164" t="s">
        <v>288</v>
      </c>
      <c r="B30" s="145"/>
      <c r="C30" s="152" t="s">
        <v>95</v>
      </c>
      <c r="D30" s="111" t="s">
        <v>57</v>
      </c>
      <c r="E30" s="158">
        <v>14.5</v>
      </c>
      <c r="F30" s="23"/>
      <c r="G30" s="23"/>
      <c r="H30" s="23">
        <f t="shared" si="3"/>
        <v>0</v>
      </c>
      <c r="I30" s="23"/>
      <c r="J30" s="23"/>
      <c r="K30" s="24">
        <f t="shared" si="4"/>
        <v>0</v>
      </c>
      <c r="L30" s="24">
        <f t="shared" si="5"/>
        <v>0</v>
      </c>
      <c r="M30" s="24">
        <f t="shared" si="6"/>
        <v>0</v>
      </c>
      <c r="N30" s="24">
        <f t="shared" si="7"/>
        <v>0</v>
      </c>
      <c r="O30" s="24">
        <f t="shared" si="8"/>
        <v>0</v>
      </c>
      <c r="P30" s="24">
        <f t="shared" si="9"/>
        <v>0</v>
      </c>
      <c r="T30" s="145" t="str">
        <f t="shared" si="0"/>
        <v xml:space="preserve"> 1.12</v>
      </c>
      <c r="U30" s="145"/>
      <c r="V30" s="157" t="str">
        <f t="shared" si="2"/>
        <v>Pamatu PS-2, 2 gab.betonēšana, betons C25/30 F150 W10, iestrādājot ar sūkni, iesk.veidņu montāžu un demontāžu</v>
      </c>
      <c r="W30" s="145" t="str">
        <f t="shared" si="10"/>
        <v>m3</v>
      </c>
      <c r="X30" s="165">
        <f t="shared" si="10"/>
        <v>14.5</v>
      </c>
    </row>
    <row r="31" spans="1:24" ht="25.5">
      <c r="A31" s="164" t="s">
        <v>289</v>
      </c>
      <c r="B31" s="145"/>
      <c r="C31" s="152" t="s">
        <v>92</v>
      </c>
      <c r="D31" s="111" t="s">
        <v>93</v>
      </c>
      <c r="E31" s="158">
        <v>3104.2</v>
      </c>
      <c r="F31" s="23"/>
      <c r="G31" s="23"/>
      <c r="H31" s="23">
        <f t="shared" si="3"/>
        <v>0</v>
      </c>
      <c r="I31" s="23"/>
      <c r="J31" s="23"/>
      <c r="K31" s="24">
        <f t="shared" si="4"/>
        <v>0</v>
      </c>
      <c r="L31" s="24">
        <f t="shared" si="5"/>
        <v>0</v>
      </c>
      <c r="M31" s="24">
        <f t="shared" si="6"/>
        <v>0</v>
      </c>
      <c r="N31" s="24">
        <f t="shared" si="7"/>
        <v>0</v>
      </c>
      <c r="O31" s="24">
        <f t="shared" si="8"/>
        <v>0</v>
      </c>
      <c r="P31" s="24">
        <f t="shared" si="9"/>
        <v>0</v>
      </c>
      <c r="T31" s="145" t="str">
        <f t="shared" si="0"/>
        <v xml:space="preserve"> 1.13</v>
      </c>
      <c r="U31" s="145"/>
      <c r="V31" s="157" t="str">
        <f t="shared" si="2"/>
        <v>Stiegrošana ar tērauda stiegrām B500B (Ø12-36)</v>
      </c>
      <c r="W31" s="145" t="str">
        <f t="shared" ref="W31:X45" si="11">D31</f>
        <v>kg</v>
      </c>
      <c r="X31" s="165">
        <f t="shared" si="11"/>
        <v>3104.2</v>
      </c>
    </row>
    <row r="32" spans="1:24">
      <c r="A32" s="164" t="s">
        <v>290</v>
      </c>
      <c r="B32" s="145"/>
      <c r="C32" s="153" t="s">
        <v>94</v>
      </c>
      <c r="D32" s="111" t="s">
        <v>61</v>
      </c>
      <c r="E32" s="158">
        <v>2</v>
      </c>
      <c r="F32" s="23"/>
      <c r="G32" s="23"/>
      <c r="H32" s="23">
        <f t="shared" si="3"/>
        <v>0</v>
      </c>
      <c r="I32" s="23"/>
      <c r="J32" s="23"/>
      <c r="K32" s="24">
        <f t="shared" si="4"/>
        <v>0</v>
      </c>
      <c r="L32" s="24">
        <f t="shared" si="5"/>
        <v>0</v>
      </c>
      <c r="M32" s="24">
        <f t="shared" si="6"/>
        <v>0</v>
      </c>
      <c r="N32" s="24">
        <f t="shared" si="7"/>
        <v>0</v>
      </c>
      <c r="O32" s="24">
        <f t="shared" si="8"/>
        <v>0</v>
      </c>
      <c r="P32" s="24">
        <f t="shared" si="9"/>
        <v>0</v>
      </c>
      <c r="T32" s="145" t="str">
        <f t="shared" si="0"/>
        <v xml:space="preserve"> 1.14</v>
      </c>
      <c r="U32" s="145"/>
      <c r="V32" s="157" t="str">
        <f t="shared" si="2"/>
        <v>Ieliekamā detaļa EB-1</v>
      </c>
      <c r="W32" s="145" t="str">
        <f t="shared" si="11"/>
        <v>gb.</v>
      </c>
      <c r="X32" s="165">
        <f t="shared" si="11"/>
        <v>2</v>
      </c>
    </row>
    <row r="33" spans="1:24" ht="38.25">
      <c r="A33" s="164" t="s">
        <v>291</v>
      </c>
      <c r="B33" s="145"/>
      <c r="C33" s="152" t="s">
        <v>96</v>
      </c>
      <c r="D33" s="111" t="s">
        <v>57</v>
      </c>
      <c r="E33" s="158">
        <v>29.5</v>
      </c>
      <c r="F33" s="23"/>
      <c r="G33" s="23"/>
      <c r="H33" s="23">
        <f t="shared" si="3"/>
        <v>0</v>
      </c>
      <c r="I33" s="23"/>
      <c r="J33" s="23"/>
      <c r="K33" s="24">
        <f t="shared" si="4"/>
        <v>0</v>
      </c>
      <c r="L33" s="24">
        <f t="shared" si="5"/>
        <v>0</v>
      </c>
      <c r="M33" s="24">
        <f t="shared" si="6"/>
        <v>0</v>
      </c>
      <c r="N33" s="24">
        <f t="shared" si="7"/>
        <v>0</v>
      </c>
      <c r="O33" s="24">
        <f t="shared" si="8"/>
        <v>0</v>
      </c>
      <c r="P33" s="24">
        <f t="shared" si="9"/>
        <v>0</v>
      </c>
      <c r="T33" s="145" t="str">
        <f t="shared" si="0"/>
        <v xml:space="preserve"> 1.15</v>
      </c>
      <c r="U33" s="145"/>
      <c r="V33" s="157" t="str">
        <f t="shared" si="2"/>
        <v>Pamatu PL-1, 7,9m, betonēšana, betons C25/30 F150 W10, iestrādājot ar sūkni, iesk.veidņu montāžu un demontāžu</v>
      </c>
      <c r="W33" s="145" t="str">
        <f t="shared" si="11"/>
        <v>m3</v>
      </c>
      <c r="X33" s="165">
        <f t="shared" si="11"/>
        <v>29.5</v>
      </c>
    </row>
    <row r="34" spans="1:24" ht="25.5">
      <c r="A34" s="164" t="s">
        <v>292</v>
      </c>
      <c r="B34" s="145"/>
      <c r="C34" s="153" t="s">
        <v>97</v>
      </c>
      <c r="D34" s="111" t="s">
        <v>93</v>
      </c>
      <c r="E34" s="158">
        <v>3450.2</v>
      </c>
      <c r="F34" s="23"/>
      <c r="G34" s="23"/>
      <c r="H34" s="23">
        <f t="shared" si="3"/>
        <v>0</v>
      </c>
      <c r="I34" s="23"/>
      <c r="J34" s="23"/>
      <c r="K34" s="24">
        <f t="shared" si="4"/>
        <v>0</v>
      </c>
      <c r="L34" s="24">
        <f t="shared" si="5"/>
        <v>0</v>
      </c>
      <c r="M34" s="24">
        <f t="shared" si="6"/>
        <v>0</v>
      </c>
      <c r="N34" s="24">
        <f t="shared" si="7"/>
        <v>0</v>
      </c>
      <c r="O34" s="24">
        <f t="shared" si="8"/>
        <v>0</v>
      </c>
      <c r="P34" s="24">
        <f t="shared" si="9"/>
        <v>0</v>
      </c>
      <c r="T34" s="145" t="str">
        <f t="shared" si="0"/>
        <v xml:space="preserve"> 1.16</v>
      </c>
      <c r="U34" s="145"/>
      <c r="V34" s="157" t="str">
        <f t="shared" si="2"/>
        <v>Stiegrošana ar tērauda stiegrām B500B (Ø12-32)</v>
      </c>
      <c r="W34" s="145" t="str">
        <f t="shared" si="11"/>
        <v>kg</v>
      </c>
      <c r="X34" s="165">
        <f t="shared" si="11"/>
        <v>3450.2</v>
      </c>
    </row>
    <row r="35" spans="1:24" ht="38.25">
      <c r="A35" s="164" t="s">
        <v>293</v>
      </c>
      <c r="B35" s="145"/>
      <c r="C35" s="152" t="s">
        <v>98</v>
      </c>
      <c r="D35" s="111" t="s">
        <v>57</v>
      </c>
      <c r="E35" s="158">
        <v>51</v>
      </c>
      <c r="F35" s="23"/>
      <c r="G35" s="23"/>
      <c r="H35" s="23">
        <f t="shared" si="3"/>
        <v>0</v>
      </c>
      <c r="I35" s="23"/>
      <c r="J35" s="23"/>
      <c r="K35" s="24">
        <f t="shared" si="4"/>
        <v>0</v>
      </c>
      <c r="L35" s="24">
        <f t="shared" si="5"/>
        <v>0</v>
      </c>
      <c r="M35" s="24">
        <f t="shared" si="6"/>
        <v>0</v>
      </c>
      <c r="N35" s="24">
        <f t="shared" si="7"/>
        <v>0</v>
      </c>
      <c r="O35" s="24">
        <f t="shared" si="8"/>
        <v>0</v>
      </c>
      <c r="P35" s="24">
        <f t="shared" si="9"/>
        <v>0</v>
      </c>
      <c r="T35" s="145" t="str">
        <f t="shared" si="0"/>
        <v xml:space="preserve"> 1.17</v>
      </c>
      <c r="U35" s="145"/>
      <c r="V35" s="157" t="str">
        <f t="shared" si="2"/>
        <v>Pamatu PL-2, 59,6m, betonēšana, betons C25/30 F150 W10, iestrādājot ar sūkni, iesk.veidņu montāžu un demontāžu</v>
      </c>
      <c r="W35" s="145" t="str">
        <f t="shared" si="11"/>
        <v>m3</v>
      </c>
      <c r="X35" s="165">
        <f t="shared" si="11"/>
        <v>51</v>
      </c>
    </row>
    <row r="36" spans="1:24">
      <c r="A36" s="164" t="s">
        <v>294</v>
      </c>
      <c r="B36" s="145"/>
      <c r="C36" s="152" t="s">
        <v>99</v>
      </c>
      <c r="D36" s="111" t="s">
        <v>93</v>
      </c>
      <c r="E36" s="158">
        <v>4302.8</v>
      </c>
      <c r="F36" s="23"/>
      <c r="G36" s="23"/>
      <c r="H36" s="23">
        <f t="shared" si="3"/>
        <v>0</v>
      </c>
      <c r="I36" s="23"/>
      <c r="J36" s="23"/>
      <c r="K36" s="24">
        <f t="shared" si="4"/>
        <v>0</v>
      </c>
      <c r="L36" s="24">
        <f t="shared" si="5"/>
        <v>0</v>
      </c>
      <c r="M36" s="24">
        <f t="shared" si="6"/>
        <v>0</v>
      </c>
      <c r="N36" s="24">
        <f t="shared" si="7"/>
        <v>0</v>
      </c>
      <c r="O36" s="24">
        <f t="shared" si="8"/>
        <v>0</v>
      </c>
      <c r="P36" s="24">
        <f t="shared" si="9"/>
        <v>0</v>
      </c>
      <c r="T36" s="145" t="str">
        <f t="shared" si="0"/>
        <v xml:space="preserve"> 1.18</v>
      </c>
      <c r="U36" s="145"/>
      <c r="V36" s="157" t="str">
        <f t="shared" si="2"/>
        <v>Stiegrošana ar tērauda stiegrām B500B Ø12</v>
      </c>
      <c r="W36" s="145" t="str">
        <f t="shared" si="11"/>
        <v>kg</v>
      </c>
      <c r="X36" s="165">
        <f t="shared" si="11"/>
        <v>4302.8</v>
      </c>
    </row>
    <row r="37" spans="1:24" ht="38.25">
      <c r="A37" s="164" t="s">
        <v>295</v>
      </c>
      <c r="B37" s="145"/>
      <c r="C37" s="153" t="s">
        <v>100</v>
      </c>
      <c r="D37" s="111" t="s">
        <v>57</v>
      </c>
      <c r="E37" s="158">
        <v>17.2</v>
      </c>
      <c r="F37" s="23"/>
      <c r="G37" s="23"/>
      <c r="H37" s="23">
        <f t="shared" si="3"/>
        <v>0</v>
      </c>
      <c r="I37" s="23"/>
      <c r="J37" s="23"/>
      <c r="K37" s="24">
        <f t="shared" si="4"/>
        <v>0</v>
      </c>
      <c r="L37" s="24">
        <f t="shared" si="5"/>
        <v>0</v>
      </c>
      <c r="M37" s="24">
        <f t="shared" si="6"/>
        <v>0</v>
      </c>
      <c r="N37" s="24">
        <f t="shared" si="7"/>
        <v>0</v>
      </c>
      <c r="O37" s="24">
        <f t="shared" si="8"/>
        <v>0</v>
      </c>
      <c r="P37" s="24">
        <f t="shared" si="9"/>
        <v>0</v>
      </c>
      <c r="T37" s="145" t="str">
        <f t="shared" si="0"/>
        <v xml:space="preserve"> 1.19</v>
      </c>
      <c r="U37" s="145"/>
      <c r="V37" s="157" t="str">
        <f t="shared" si="2"/>
        <v>Pamatu PL-2A, 18,6m, betonēšana, betons C25/30 F150 W10, iestrādājot ar sūkni, iesk.veidņu montāžu un demontāžu</v>
      </c>
      <c r="W37" s="145" t="str">
        <f t="shared" si="11"/>
        <v>m3</v>
      </c>
      <c r="X37" s="165">
        <f t="shared" si="11"/>
        <v>17.2</v>
      </c>
    </row>
    <row r="38" spans="1:24">
      <c r="A38" s="164" t="s">
        <v>296</v>
      </c>
      <c r="B38" s="145"/>
      <c r="C38" s="153" t="s">
        <v>99</v>
      </c>
      <c r="D38" s="111" t="s">
        <v>93</v>
      </c>
      <c r="E38" s="158">
        <v>1376.3</v>
      </c>
      <c r="F38" s="23"/>
      <c r="G38" s="23"/>
      <c r="H38" s="23">
        <f t="shared" ref="H38:H52" si="12">ROUND(F38*G38,2)</f>
        <v>0</v>
      </c>
      <c r="I38" s="23"/>
      <c r="J38" s="23"/>
      <c r="K38" s="24">
        <f t="shared" ref="K38:K52" si="13">H38+I38+J38</f>
        <v>0</v>
      </c>
      <c r="L38" s="24">
        <f t="shared" ref="L38:L52" si="14">ROUND(E38*F38,2)</f>
        <v>0</v>
      </c>
      <c r="M38" s="24">
        <f t="shared" ref="M38:M52" si="15">ROUND(E38*H38,2)</f>
        <v>0</v>
      </c>
      <c r="N38" s="24">
        <f t="shared" ref="N38:N52" si="16">ROUND(E38*I38,2)</f>
        <v>0</v>
      </c>
      <c r="O38" s="24">
        <f t="shared" ref="O38:O52" si="17">ROUND(E38*J38,2)</f>
        <v>0</v>
      </c>
      <c r="P38" s="24">
        <f t="shared" ref="P38:P52" si="18">M38+N38+O38</f>
        <v>0</v>
      </c>
      <c r="T38" s="145" t="str">
        <f t="shared" ref="T38:T52" si="19">A38</f>
        <v xml:space="preserve"> 1.20</v>
      </c>
      <c r="U38" s="145"/>
      <c r="V38" s="157" t="str">
        <f t="shared" ref="V38:V52" si="20">C38</f>
        <v>Stiegrošana ar tērauda stiegrām B500B Ø12</v>
      </c>
      <c r="W38" s="145" t="str">
        <f t="shared" si="11"/>
        <v>kg</v>
      </c>
      <c r="X38" s="165">
        <f t="shared" si="11"/>
        <v>1376.3</v>
      </c>
    </row>
    <row r="39" spans="1:24" ht="38.25">
      <c r="A39" s="164" t="s">
        <v>297</v>
      </c>
      <c r="B39" s="145"/>
      <c r="C39" s="152" t="s">
        <v>101</v>
      </c>
      <c r="D39" s="111" t="s">
        <v>57</v>
      </c>
      <c r="E39" s="158">
        <v>5.0999999999999996</v>
      </c>
      <c r="F39" s="23"/>
      <c r="G39" s="23"/>
      <c r="H39" s="23">
        <f t="shared" si="12"/>
        <v>0</v>
      </c>
      <c r="I39" s="23"/>
      <c r="J39" s="23"/>
      <c r="K39" s="24">
        <f t="shared" si="13"/>
        <v>0</v>
      </c>
      <c r="L39" s="24">
        <f t="shared" si="14"/>
        <v>0</v>
      </c>
      <c r="M39" s="24">
        <f t="shared" si="15"/>
        <v>0</v>
      </c>
      <c r="N39" s="24">
        <f t="shared" si="16"/>
        <v>0</v>
      </c>
      <c r="O39" s="24">
        <f t="shared" si="17"/>
        <v>0</v>
      </c>
      <c r="P39" s="24">
        <f t="shared" si="18"/>
        <v>0</v>
      </c>
      <c r="T39" s="145" t="str">
        <f t="shared" si="19"/>
        <v xml:space="preserve"> 1.21</v>
      </c>
      <c r="U39" s="145"/>
      <c r="V39" s="157" t="str">
        <f t="shared" si="20"/>
        <v>Pamatu PL-3, 34m, betonēšana, betons C25/30 F150 W10, iestrādājot ar sūkni, iesk.veidņu montāžu un demontāžu</v>
      </c>
      <c r="W39" s="145" t="str">
        <f t="shared" si="11"/>
        <v>m3</v>
      </c>
      <c r="X39" s="165">
        <f t="shared" si="11"/>
        <v>5.0999999999999996</v>
      </c>
    </row>
    <row r="40" spans="1:24">
      <c r="A40" s="164" t="s">
        <v>298</v>
      </c>
      <c r="B40" s="145"/>
      <c r="C40" s="152" t="s">
        <v>99</v>
      </c>
      <c r="D40" s="111" t="s">
        <v>93</v>
      </c>
      <c r="E40" s="158">
        <v>476.1</v>
      </c>
      <c r="F40" s="23"/>
      <c r="G40" s="23"/>
      <c r="H40" s="23">
        <f t="shared" si="12"/>
        <v>0</v>
      </c>
      <c r="I40" s="23"/>
      <c r="J40" s="23"/>
      <c r="K40" s="24">
        <f t="shared" si="13"/>
        <v>0</v>
      </c>
      <c r="L40" s="24">
        <f t="shared" si="14"/>
        <v>0</v>
      </c>
      <c r="M40" s="24">
        <f t="shared" si="15"/>
        <v>0</v>
      </c>
      <c r="N40" s="24">
        <f t="shared" si="16"/>
        <v>0</v>
      </c>
      <c r="O40" s="24">
        <f t="shared" si="17"/>
        <v>0</v>
      </c>
      <c r="P40" s="24">
        <f t="shared" si="18"/>
        <v>0</v>
      </c>
      <c r="T40" s="145" t="str">
        <f t="shared" si="19"/>
        <v xml:space="preserve"> 1.22</v>
      </c>
      <c r="U40" s="145"/>
      <c r="V40" s="157" t="str">
        <f t="shared" si="20"/>
        <v>Stiegrošana ar tērauda stiegrām B500B Ø12</v>
      </c>
      <c r="W40" s="145" t="str">
        <f t="shared" si="11"/>
        <v>kg</v>
      </c>
      <c r="X40" s="165">
        <f t="shared" si="11"/>
        <v>476.1</v>
      </c>
    </row>
    <row r="41" spans="1:24" ht="38.25">
      <c r="A41" s="164" t="s">
        <v>299</v>
      </c>
      <c r="B41" s="145"/>
      <c r="C41" s="153" t="s">
        <v>102</v>
      </c>
      <c r="D41" s="111" t="s">
        <v>57</v>
      </c>
      <c r="E41" s="158">
        <v>10</v>
      </c>
      <c r="F41" s="23"/>
      <c r="G41" s="23"/>
      <c r="H41" s="23">
        <f t="shared" si="12"/>
        <v>0</v>
      </c>
      <c r="I41" s="23"/>
      <c r="J41" s="23"/>
      <c r="K41" s="24">
        <f t="shared" si="13"/>
        <v>0</v>
      </c>
      <c r="L41" s="24">
        <f t="shared" si="14"/>
        <v>0</v>
      </c>
      <c r="M41" s="24">
        <f t="shared" si="15"/>
        <v>0</v>
      </c>
      <c r="N41" s="24">
        <f t="shared" si="16"/>
        <v>0</v>
      </c>
      <c r="O41" s="24">
        <f t="shared" si="17"/>
        <v>0</v>
      </c>
      <c r="P41" s="24">
        <f t="shared" si="18"/>
        <v>0</v>
      </c>
      <c r="T41" s="145" t="str">
        <f t="shared" si="19"/>
        <v xml:space="preserve"> 1.23</v>
      </c>
      <c r="U41" s="145"/>
      <c r="V41" s="157" t="str">
        <f t="shared" si="20"/>
        <v>Pamatu PL-4A, 18m, betonēšana, betons C25/30 F150 W10, iestrādājot ar sūkni, iesk.veidņu montāžu un demontāžu</v>
      </c>
      <c r="W41" s="145" t="str">
        <f t="shared" si="11"/>
        <v>m3</v>
      </c>
      <c r="X41" s="165">
        <f t="shared" si="11"/>
        <v>10</v>
      </c>
    </row>
    <row r="42" spans="1:24">
      <c r="A42" s="164" t="s">
        <v>300</v>
      </c>
      <c r="B42" s="145"/>
      <c r="C42" s="153" t="s">
        <v>99</v>
      </c>
      <c r="D42" s="111" t="s">
        <v>93</v>
      </c>
      <c r="E42" s="158">
        <v>792.5</v>
      </c>
      <c r="F42" s="23"/>
      <c r="G42" s="23"/>
      <c r="H42" s="23">
        <f t="shared" si="12"/>
        <v>0</v>
      </c>
      <c r="I42" s="23"/>
      <c r="J42" s="23"/>
      <c r="K42" s="24">
        <f t="shared" si="13"/>
        <v>0</v>
      </c>
      <c r="L42" s="24">
        <f t="shared" si="14"/>
        <v>0</v>
      </c>
      <c r="M42" s="24">
        <f t="shared" si="15"/>
        <v>0</v>
      </c>
      <c r="N42" s="24">
        <f t="shared" si="16"/>
        <v>0</v>
      </c>
      <c r="O42" s="24">
        <f t="shared" si="17"/>
        <v>0</v>
      </c>
      <c r="P42" s="24">
        <f t="shared" si="18"/>
        <v>0</v>
      </c>
      <c r="T42" s="145" t="str">
        <f t="shared" si="19"/>
        <v xml:space="preserve"> 1.24</v>
      </c>
      <c r="U42" s="145"/>
      <c r="V42" s="157" t="str">
        <f t="shared" si="20"/>
        <v>Stiegrošana ar tērauda stiegrām B500B Ø12</v>
      </c>
      <c r="W42" s="145" t="str">
        <f t="shared" si="11"/>
        <v>kg</v>
      </c>
      <c r="X42" s="165">
        <f t="shared" si="11"/>
        <v>792.5</v>
      </c>
    </row>
    <row r="43" spans="1:24" ht="38.25">
      <c r="A43" s="164" t="s">
        <v>301</v>
      </c>
      <c r="B43" s="145"/>
      <c r="C43" s="152" t="s">
        <v>103</v>
      </c>
      <c r="D43" s="111" t="s">
        <v>57</v>
      </c>
      <c r="E43" s="158">
        <v>7</v>
      </c>
      <c r="F43" s="23"/>
      <c r="G43" s="23"/>
      <c r="H43" s="23">
        <f t="shared" si="12"/>
        <v>0</v>
      </c>
      <c r="I43" s="23"/>
      <c r="J43" s="23"/>
      <c r="K43" s="24">
        <f t="shared" si="13"/>
        <v>0</v>
      </c>
      <c r="L43" s="24">
        <f t="shared" si="14"/>
        <v>0</v>
      </c>
      <c r="M43" s="24">
        <f t="shared" si="15"/>
        <v>0</v>
      </c>
      <c r="N43" s="24">
        <f t="shared" si="16"/>
        <v>0</v>
      </c>
      <c r="O43" s="24">
        <f t="shared" si="17"/>
        <v>0</v>
      </c>
      <c r="P43" s="24">
        <f t="shared" si="18"/>
        <v>0</v>
      </c>
      <c r="T43" s="145" t="str">
        <f t="shared" si="19"/>
        <v xml:space="preserve"> 1.25</v>
      </c>
      <c r="U43" s="145"/>
      <c r="V43" s="157" t="str">
        <f t="shared" si="20"/>
        <v>Pamatu PL-4B, 11,6m, betonēšana, betons C25/30 F150 W10, iestrādājot ar sūkni, iesk.veidņu montāžu un demontāžu</v>
      </c>
      <c r="W43" s="145" t="str">
        <f t="shared" si="11"/>
        <v>m3</v>
      </c>
      <c r="X43" s="165">
        <f t="shared" si="11"/>
        <v>7</v>
      </c>
    </row>
    <row r="44" spans="1:24">
      <c r="A44" s="164" t="s">
        <v>302</v>
      </c>
      <c r="B44" s="145"/>
      <c r="C44" s="153" t="s">
        <v>99</v>
      </c>
      <c r="D44" s="111" t="s">
        <v>93</v>
      </c>
      <c r="E44" s="158">
        <v>714.1</v>
      </c>
      <c r="F44" s="23"/>
      <c r="G44" s="23"/>
      <c r="H44" s="23">
        <f t="shared" si="12"/>
        <v>0</v>
      </c>
      <c r="I44" s="23"/>
      <c r="J44" s="23"/>
      <c r="K44" s="24">
        <f t="shared" si="13"/>
        <v>0</v>
      </c>
      <c r="L44" s="24">
        <f t="shared" si="14"/>
        <v>0</v>
      </c>
      <c r="M44" s="24">
        <f t="shared" si="15"/>
        <v>0</v>
      </c>
      <c r="N44" s="24">
        <f t="shared" si="16"/>
        <v>0</v>
      </c>
      <c r="O44" s="24">
        <f t="shared" si="17"/>
        <v>0</v>
      </c>
      <c r="P44" s="24">
        <f t="shared" si="18"/>
        <v>0</v>
      </c>
      <c r="T44" s="145" t="str">
        <f t="shared" si="19"/>
        <v xml:space="preserve"> 1.26</v>
      </c>
      <c r="U44" s="145"/>
      <c r="V44" s="157" t="str">
        <f t="shared" si="20"/>
        <v>Stiegrošana ar tērauda stiegrām B500B Ø12</v>
      </c>
      <c r="W44" s="145" t="str">
        <f t="shared" si="11"/>
        <v>kg</v>
      </c>
      <c r="X44" s="165">
        <f t="shared" si="11"/>
        <v>714.1</v>
      </c>
    </row>
    <row r="45" spans="1:24" ht="38.25">
      <c r="A45" s="164" t="s">
        <v>303</v>
      </c>
      <c r="B45" s="145"/>
      <c r="C45" s="152" t="s">
        <v>104</v>
      </c>
      <c r="D45" s="111" t="s">
        <v>57</v>
      </c>
      <c r="E45" s="158">
        <v>54.5</v>
      </c>
      <c r="F45" s="23"/>
      <c r="G45" s="23"/>
      <c r="H45" s="23">
        <f t="shared" si="12"/>
        <v>0</v>
      </c>
      <c r="I45" s="23"/>
      <c r="J45" s="23"/>
      <c r="K45" s="24">
        <f t="shared" si="13"/>
        <v>0</v>
      </c>
      <c r="L45" s="24">
        <f t="shared" si="14"/>
        <v>0</v>
      </c>
      <c r="M45" s="24">
        <f t="shared" si="15"/>
        <v>0</v>
      </c>
      <c r="N45" s="24">
        <f t="shared" si="16"/>
        <v>0</v>
      </c>
      <c r="O45" s="24">
        <f t="shared" si="17"/>
        <v>0</v>
      </c>
      <c r="P45" s="24">
        <f t="shared" si="18"/>
        <v>0</v>
      </c>
      <c r="T45" s="145" t="str">
        <f t="shared" si="19"/>
        <v xml:space="preserve"> 1.27</v>
      </c>
      <c r="U45" s="145"/>
      <c r="V45" s="157" t="str">
        <f t="shared" si="20"/>
        <v>Pamatu PL-5, 79,1m, betonēšana, betons C25/30 F150 W10, iestrādājot ar sūkni, iesk.veidņu montāžu un demontāžu</v>
      </c>
      <c r="W45" s="145" t="str">
        <f t="shared" si="11"/>
        <v>m3</v>
      </c>
      <c r="X45" s="165">
        <f t="shared" si="11"/>
        <v>54.5</v>
      </c>
    </row>
    <row r="46" spans="1:24">
      <c r="A46" s="164" t="s">
        <v>304</v>
      </c>
      <c r="B46" s="145"/>
      <c r="C46" s="152" t="s">
        <v>99</v>
      </c>
      <c r="D46" s="111" t="s">
        <v>93</v>
      </c>
      <c r="E46" s="158">
        <v>5465.3</v>
      </c>
      <c r="F46" s="23"/>
      <c r="G46" s="23"/>
      <c r="H46" s="23">
        <f t="shared" si="12"/>
        <v>0</v>
      </c>
      <c r="I46" s="23"/>
      <c r="J46" s="23"/>
      <c r="K46" s="24">
        <f t="shared" si="13"/>
        <v>0</v>
      </c>
      <c r="L46" s="24">
        <f t="shared" si="14"/>
        <v>0</v>
      </c>
      <c r="M46" s="24">
        <f t="shared" si="15"/>
        <v>0</v>
      </c>
      <c r="N46" s="24">
        <f t="shared" si="16"/>
        <v>0</v>
      </c>
      <c r="O46" s="24">
        <f t="shared" si="17"/>
        <v>0</v>
      </c>
      <c r="P46" s="24">
        <f t="shared" si="18"/>
        <v>0</v>
      </c>
      <c r="T46" s="145" t="str">
        <f t="shared" si="19"/>
        <v xml:space="preserve"> 1.28</v>
      </c>
      <c r="U46" s="145"/>
      <c r="V46" s="157" t="str">
        <f t="shared" si="20"/>
        <v>Stiegrošana ar tērauda stiegrām B500B Ø12</v>
      </c>
      <c r="W46" s="145" t="str">
        <f t="shared" ref="W46:W60" si="21">D46</f>
        <v>kg</v>
      </c>
      <c r="X46" s="165">
        <f t="shared" ref="X46:X60" si="22">E46</f>
        <v>5465.3</v>
      </c>
    </row>
    <row r="47" spans="1:24" ht="38.25">
      <c r="A47" s="164" t="s">
        <v>305</v>
      </c>
      <c r="B47" s="145"/>
      <c r="C47" s="153" t="s">
        <v>105</v>
      </c>
      <c r="D47" s="111" t="s">
        <v>57</v>
      </c>
      <c r="E47" s="158">
        <v>35</v>
      </c>
      <c r="F47" s="23"/>
      <c r="G47" s="23"/>
      <c r="H47" s="23">
        <f t="shared" si="12"/>
        <v>0</v>
      </c>
      <c r="I47" s="23"/>
      <c r="J47" s="23"/>
      <c r="K47" s="24">
        <f t="shared" si="13"/>
        <v>0</v>
      </c>
      <c r="L47" s="24">
        <f t="shared" si="14"/>
        <v>0</v>
      </c>
      <c r="M47" s="24">
        <f t="shared" si="15"/>
        <v>0</v>
      </c>
      <c r="N47" s="24">
        <f t="shared" si="16"/>
        <v>0</v>
      </c>
      <c r="O47" s="24">
        <f t="shared" si="17"/>
        <v>0</v>
      </c>
      <c r="P47" s="24">
        <f t="shared" si="18"/>
        <v>0</v>
      </c>
      <c r="T47" s="145" t="str">
        <f t="shared" si="19"/>
        <v xml:space="preserve"> 1.29</v>
      </c>
      <c r="U47" s="145"/>
      <c r="V47" s="157" t="str">
        <f t="shared" si="20"/>
        <v>Pamatu PL-6,46m, betonēšana, betons C25/30 F150 W10, iestrādājot ar sūkni, iesk.veidņu montāžu un demontāžu</v>
      </c>
      <c r="W47" s="145" t="str">
        <f t="shared" si="21"/>
        <v>m3</v>
      </c>
      <c r="X47" s="165">
        <f t="shared" si="22"/>
        <v>35</v>
      </c>
    </row>
    <row r="48" spans="1:24">
      <c r="A48" s="164" t="s">
        <v>306</v>
      </c>
      <c r="B48" s="145"/>
      <c r="C48" s="152" t="s">
        <v>99</v>
      </c>
      <c r="D48" s="111" t="s">
        <v>93</v>
      </c>
      <c r="E48" s="158">
        <v>3384.7</v>
      </c>
      <c r="F48" s="23"/>
      <c r="G48" s="23"/>
      <c r="H48" s="23">
        <f t="shared" si="12"/>
        <v>0</v>
      </c>
      <c r="I48" s="23"/>
      <c r="J48" s="23"/>
      <c r="K48" s="24">
        <f t="shared" si="13"/>
        <v>0</v>
      </c>
      <c r="L48" s="24">
        <f t="shared" si="14"/>
        <v>0</v>
      </c>
      <c r="M48" s="24">
        <f t="shared" si="15"/>
        <v>0</v>
      </c>
      <c r="N48" s="24">
        <f t="shared" si="16"/>
        <v>0</v>
      </c>
      <c r="O48" s="24">
        <f t="shared" si="17"/>
        <v>0</v>
      </c>
      <c r="P48" s="24">
        <f t="shared" si="18"/>
        <v>0</v>
      </c>
      <c r="T48" s="145" t="str">
        <f t="shared" si="19"/>
        <v xml:space="preserve"> 1.30</v>
      </c>
      <c r="U48" s="145"/>
      <c r="V48" s="157" t="str">
        <f t="shared" si="20"/>
        <v>Stiegrošana ar tērauda stiegrām B500B Ø12</v>
      </c>
      <c r="W48" s="145" t="str">
        <f t="shared" si="21"/>
        <v>kg</v>
      </c>
      <c r="X48" s="165">
        <f t="shared" si="22"/>
        <v>3384.7</v>
      </c>
    </row>
    <row r="49" spans="1:24" ht="38.25">
      <c r="A49" s="164" t="s">
        <v>307</v>
      </c>
      <c r="B49" s="145"/>
      <c r="C49" s="153" t="s">
        <v>106</v>
      </c>
      <c r="D49" s="111" t="s">
        <v>57</v>
      </c>
      <c r="E49" s="158">
        <v>145</v>
      </c>
      <c r="F49" s="23"/>
      <c r="G49" s="23"/>
      <c r="H49" s="23">
        <f t="shared" si="12"/>
        <v>0</v>
      </c>
      <c r="I49" s="23"/>
      <c r="J49" s="23"/>
      <c r="K49" s="24">
        <f t="shared" si="13"/>
        <v>0</v>
      </c>
      <c r="L49" s="24">
        <f t="shared" si="14"/>
        <v>0</v>
      </c>
      <c r="M49" s="24">
        <f t="shared" si="15"/>
        <v>0</v>
      </c>
      <c r="N49" s="24">
        <f t="shared" si="16"/>
        <v>0</v>
      </c>
      <c r="O49" s="24">
        <f t="shared" si="17"/>
        <v>0</v>
      </c>
      <c r="P49" s="24">
        <f t="shared" si="18"/>
        <v>0</v>
      </c>
      <c r="T49" s="145" t="str">
        <f t="shared" si="19"/>
        <v xml:space="preserve"> 1.31</v>
      </c>
      <c r="U49" s="145"/>
      <c r="V49" s="157" t="str">
        <f t="shared" si="20"/>
        <v>Pamatu PL-7, 502,7m, betonēšana, betons C25/30 F150 W10, iestrādājot ar sūkni, iesk.veidņu montāžu un demontāžu</v>
      </c>
      <c r="W49" s="145" t="str">
        <f t="shared" si="21"/>
        <v>m3</v>
      </c>
      <c r="X49" s="165">
        <f t="shared" si="22"/>
        <v>145</v>
      </c>
    </row>
    <row r="50" spans="1:24">
      <c r="A50" s="164" t="s">
        <v>308</v>
      </c>
      <c r="B50" s="145"/>
      <c r="C50" s="152" t="s">
        <v>99</v>
      </c>
      <c r="D50" s="111" t="s">
        <v>93</v>
      </c>
      <c r="E50" s="158">
        <v>10495.5</v>
      </c>
      <c r="F50" s="23"/>
      <c r="G50" s="23"/>
      <c r="H50" s="23">
        <f t="shared" si="12"/>
        <v>0</v>
      </c>
      <c r="I50" s="23"/>
      <c r="J50" s="23"/>
      <c r="K50" s="24">
        <f t="shared" si="13"/>
        <v>0</v>
      </c>
      <c r="L50" s="24">
        <f t="shared" si="14"/>
        <v>0</v>
      </c>
      <c r="M50" s="24">
        <f t="shared" si="15"/>
        <v>0</v>
      </c>
      <c r="N50" s="24">
        <f t="shared" si="16"/>
        <v>0</v>
      </c>
      <c r="O50" s="24">
        <f t="shared" si="17"/>
        <v>0</v>
      </c>
      <c r="P50" s="24">
        <f t="shared" si="18"/>
        <v>0</v>
      </c>
      <c r="T50" s="145" t="str">
        <f t="shared" si="19"/>
        <v xml:space="preserve"> 1.32</v>
      </c>
      <c r="U50" s="145"/>
      <c r="V50" s="157" t="str">
        <f t="shared" si="20"/>
        <v>Stiegrošana ar tērauda stiegrām B500B Ø12</v>
      </c>
      <c r="W50" s="145" t="str">
        <f t="shared" si="21"/>
        <v>kg</v>
      </c>
      <c r="X50" s="165">
        <f t="shared" si="22"/>
        <v>10495.5</v>
      </c>
    </row>
    <row r="51" spans="1:24" ht="38.25">
      <c r="A51" s="164" t="s">
        <v>309</v>
      </c>
      <c r="B51" s="145"/>
      <c r="C51" s="152" t="s">
        <v>107</v>
      </c>
      <c r="D51" s="111" t="s">
        <v>57</v>
      </c>
      <c r="E51" s="158">
        <v>1</v>
      </c>
      <c r="F51" s="23"/>
      <c r="G51" s="23"/>
      <c r="H51" s="23">
        <f t="shared" si="12"/>
        <v>0</v>
      </c>
      <c r="I51" s="23"/>
      <c r="J51" s="23"/>
      <c r="K51" s="24">
        <f t="shared" si="13"/>
        <v>0</v>
      </c>
      <c r="L51" s="24">
        <f t="shared" si="14"/>
        <v>0</v>
      </c>
      <c r="M51" s="24">
        <f t="shared" si="15"/>
        <v>0</v>
      </c>
      <c r="N51" s="24">
        <f t="shared" si="16"/>
        <v>0</v>
      </c>
      <c r="O51" s="24">
        <f t="shared" si="17"/>
        <v>0</v>
      </c>
      <c r="P51" s="24">
        <f t="shared" si="18"/>
        <v>0</v>
      </c>
      <c r="T51" s="145" t="str">
        <f t="shared" si="19"/>
        <v xml:space="preserve"> 1.33</v>
      </c>
      <c r="U51" s="145"/>
      <c r="V51" s="157" t="str">
        <f t="shared" si="20"/>
        <v>Pamatu PL-8, 2,4m, betonēšana, betons C25/30 F150 W10, iestrādājot ar sūkni, iesk.veidņu montāžu un demontāžu</v>
      </c>
      <c r="W51" s="145" t="str">
        <f t="shared" si="21"/>
        <v>m3</v>
      </c>
      <c r="X51" s="165">
        <f t="shared" si="22"/>
        <v>1</v>
      </c>
    </row>
    <row r="52" spans="1:24">
      <c r="A52" s="164" t="s">
        <v>310</v>
      </c>
      <c r="B52" s="145"/>
      <c r="C52" s="153" t="s">
        <v>99</v>
      </c>
      <c r="D52" s="111" t="s">
        <v>93</v>
      </c>
      <c r="E52" s="158">
        <v>66.599999999999994</v>
      </c>
      <c r="F52" s="23"/>
      <c r="G52" s="23"/>
      <c r="H52" s="23">
        <f t="shared" si="12"/>
        <v>0</v>
      </c>
      <c r="I52" s="23"/>
      <c r="J52" s="23"/>
      <c r="K52" s="24">
        <f t="shared" si="13"/>
        <v>0</v>
      </c>
      <c r="L52" s="24">
        <f t="shared" si="14"/>
        <v>0</v>
      </c>
      <c r="M52" s="24">
        <f t="shared" si="15"/>
        <v>0</v>
      </c>
      <c r="N52" s="24">
        <f t="shared" si="16"/>
        <v>0</v>
      </c>
      <c r="O52" s="24">
        <f t="shared" si="17"/>
        <v>0</v>
      </c>
      <c r="P52" s="24">
        <f t="shared" si="18"/>
        <v>0</v>
      </c>
      <c r="T52" s="145" t="str">
        <f t="shared" si="19"/>
        <v xml:space="preserve"> 1.34</v>
      </c>
      <c r="U52" s="145"/>
      <c r="V52" s="157" t="str">
        <f t="shared" si="20"/>
        <v>Stiegrošana ar tērauda stiegrām B500B Ø12</v>
      </c>
      <c r="W52" s="145" t="str">
        <f t="shared" si="21"/>
        <v>kg</v>
      </c>
      <c r="X52" s="165">
        <f t="shared" si="22"/>
        <v>66.599999999999994</v>
      </c>
    </row>
    <row r="53" spans="1:24" ht="13.5">
      <c r="A53" s="178"/>
      <c r="B53" s="177"/>
      <c r="C53" s="181" t="s">
        <v>108</v>
      </c>
      <c r="D53" s="162"/>
      <c r="E53" s="176"/>
      <c r="F53" s="163"/>
      <c r="G53" s="163"/>
      <c r="H53" s="163"/>
      <c r="I53" s="163"/>
      <c r="J53" s="163"/>
      <c r="K53" s="163"/>
      <c r="L53" s="163"/>
      <c r="M53" s="163"/>
      <c r="N53" s="163"/>
      <c r="O53" s="163"/>
      <c r="P53" s="163"/>
      <c r="T53" s="145"/>
      <c r="U53" s="145"/>
      <c r="V53" s="157" t="str">
        <f t="shared" ref="V53:V255" si="23">C53</f>
        <v>Sienas</v>
      </c>
      <c r="W53" s="145"/>
      <c r="X53" s="165"/>
    </row>
    <row r="54" spans="1:24" ht="38.25">
      <c r="A54" s="164" t="s">
        <v>311</v>
      </c>
      <c r="B54" s="145"/>
      <c r="C54" s="152" t="s">
        <v>109</v>
      </c>
      <c r="D54" s="111" t="s">
        <v>57</v>
      </c>
      <c r="E54" s="158">
        <v>41.3</v>
      </c>
      <c r="F54" s="23"/>
      <c r="G54" s="23"/>
      <c r="H54" s="23">
        <f t="shared" ref="H54:H255" si="24">ROUND(F54*G54,2)</f>
        <v>0</v>
      </c>
      <c r="I54" s="23"/>
      <c r="J54" s="23"/>
      <c r="K54" s="24">
        <f t="shared" ref="K54:K255" si="25">H54+I54+J54</f>
        <v>0</v>
      </c>
      <c r="L54" s="24">
        <f t="shared" ref="L54:L255" si="26">ROUND(E54*F54,2)</f>
        <v>0</v>
      </c>
      <c r="M54" s="24">
        <f t="shared" ref="M54:M255" si="27">ROUND(E54*H54,2)</f>
        <v>0</v>
      </c>
      <c r="N54" s="24">
        <f t="shared" ref="N54:N255" si="28">ROUND(E54*I54,2)</f>
        <v>0</v>
      </c>
      <c r="O54" s="24">
        <f t="shared" ref="O54:O255" si="29">ROUND(E54*J54,2)</f>
        <v>0</v>
      </c>
      <c r="P54" s="24">
        <f t="shared" ref="P54:P255" si="30">M54+N54+O54</f>
        <v>0</v>
      </c>
      <c r="T54" s="145" t="str">
        <f t="shared" ref="T54:T255" si="31">A54</f>
        <v xml:space="preserve"> 1.35</v>
      </c>
      <c r="U54" s="145"/>
      <c r="V54" s="157" t="str">
        <f t="shared" si="23"/>
        <v>Sienu SM-1, 6,0m, betonēšana, betons C25/30 F150 W10, iestrādājot ar sūkni, iesk.veidņu montāžu un demontāžu</v>
      </c>
      <c r="W54" s="145" t="str">
        <f t="shared" si="21"/>
        <v>m3</v>
      </c>
      <c r="X54" s="165">
        <f t="shared" si="22"/>
        <v>41.3</v>
      </c>
    </row>
    <row r="55" spans="1:24">
      <c r="A55" s="164" t="s">
        <v>312</v>
      </c>
      <c r="B55" s="145"/>
      <c r="C55" s="152" t="s">
        <v>99</v>
      </c>
      <c r="D55" s="111" t="s">
        <v>93</v>
      </c>
      <c r="E55" s="158">
        <v>2086</v>
      </c>
      <c r="F55" s="23"/>
      <c r="G55" s="23"/>
      <c r="H55" s="23">
        <f t="shared" si="24"/>
        <v>0</v>
      </c>
      <c r="I55" s="23"/>
      <c r="J55" s="23"/>
      <c r="K55" s="24">
        <f t="shared" si="25"/>
        <v>0</v>
      </c>
      <c r="L55" s="24">
        <f t="shared" si="26"/>
        <v>0</v>
      </c>
      <c r="M55" s="24">
        <f t="shared" si="27"/>
        <v>0</v>
      </c>
      <c r="N55" s="24">
        <f t="shared" si="28"/>
        <v>0</v>
      </c>
      <c r="O55" s="24">
        <f t="shared" si="29"/>
        <v>0</v>
      </c>
      <c r="P55" s="24">
        <f t="shared" si="30"/>
        <v>0</v>
      </c>
      <c r="T55" s="145" t="str">
        <f t="shared" si="31"/>
        <v xml:space="preserve"> 1.36</v>
      </c>
      <c r="U55" s="145"/>
      <c r="V55" s="157" t="str">
        <f t="shared" si="23"/>
        <v>Stiegrošana ar tērauda stiegrām B500B Ø12</v>
      </c>
      <c r="W55" s="145" t="str">
        <f t="shared" si="21"/>
        <v>kg</v>
      </c>
      <c r="X55" s="165">
        <f t="shared" si="22"/>
        <v>2086</v>
      </c>
    </row>
    <row r="56" spans="1:24" ht="38.25">
      <c r="A56" s="164" t="s">
        <v>313</v>
      </c>
      <c r="B56" s="145"/>
      <c r="C56" s="153" t="s">
        <v>110</v>
      </c>
      <c r="D56" s="111" t="s">
        <v>57</v>
      </c>
      <c r="E56" s="158">
        <v>155</v>
      </c>
      <c r="F56" s="23"/>
      <c r="G56" s="23"/>
      <c r="H56" s="23">
        <f t="shared" si="24"/>
        <v>0</v>
      </c>
      <c r="I56" s="23"/>
      <c r="J56" s="23"/>
      <c r="K56" s="24">
        <f t="shared" si="25"/>
        <v>0</v>
      </c>
      <c r="L56" s="24">
        <f t="shared" si="26"/>
        <v>0</v>
      </c>
      <c r="M56" s="24">
        <f t="shared" si="27"/>
        <v>0</v>
      </c>
      <c r="N56" s="24">
        <f t="shared" si="28"/>
        <v>0</v>
      </c>
      <c r="O56" s="24">
        <f t="shared" si="29"/>
        <v>0</v>
      </c>
      <c r="P56" s="24">
        <f t="shared" si="30"/>
        <v>0</v>
      </c>
      <c r="T56" s="145" t="str">
        <f t="shared" si="31"/>
        <v xml:space="preserve"> 1.37</v>
      </c>
      <c r="U56" s="145"/>
      <c r="V56" s="157" t="str">
        <f t="shared" si="23"/>
        <v>Sienu SM-2, 81,2m, betonēšana, betons C25/30 F150 W10, iestrādājot ar sūkni, iesk.veidņu montāžu un demontāžu</v>
      </c>
      <c r="W56" s="145" t="str">
        <f t="shared" si="21"/>
        <v>m3</v>
      </c>
      <c r="X56" s="165">
        <f t="shared" si="22"/>
        <v>155</v>
      </c>
    </row>
    <row r="57" spans="1:24">
      <c r="A57" s="164" t="s">
        <v>314</v>
      </c>
      <c r="B57" s="145"/>
      <c r="C57" s="153" t="s">
        <v>99</v>
      </c>
      <c r="D57" s="111" t="s">
        <v>93</v>
      </c>
      <c r="E57" s="158">
        <v>12824.6</v>
      </c>
      <c r="F57" s="23"/>
      <c r="G57" s="23"/>
      <c r="H57" s="23">
        <f t="shared" si="24"/>
        <v>0</v>
      </c>
      <c r="I57" s="23"/>
      <c r="J57" s="23"/>
      <c r="K57" s="24">
        <f t="shared" si="25"/>
        <v>0</v>
      </c>
      <c r="L57" s="24">
        <f t="shared" si="26"/>
        <v>0</v>
      </c>
      <c r="M57" s="24">
        <f t="shared" si="27"/>
        <v>0</v>
      </c>
      <c r="N57" s="24">
        <f t="shared" si="28"/>
        <v>0</v>
      </c>
      <c r="O57" s="24">
        <f t="shared" si="29"/>
        <v>0</v>
      </c>
      <c r="P57" s="24">
        <f t="shared" si="30"/>
        <v>0</v>
      </c>
      <c r="T57" s="145" t="str">
        <f t="shared" si="31"/>
        <v xml:space="preserve"> 1.38</v>
      </c>
      <c r="U57" s="145"/>
      <c r="V57" s="157" t="str">
        <f t="shared" si="23"/>
        <v>Stiegrošana ar tērauda stiegrām B500B Ø12</v>
      </c>
      <c r="W57" s="145" t="str">
        <f t="shared" si="21"/>
        <v>kg</v>
      </c>
      <c r="X57" s="165">
        <f t="shared" si="22"/>
        <v>12824.6</v>
      </c>
    </row>
    <row r="58" spans="1:24" ht="38.25">
      <c r="A58" s="164" t="s">
        <v>315</v>
      </c>
      <c r="B58" s="145"/>
      <c r="C58" s="152" t="s">
        <v>111</v>
      </c>
      <c r="D58" s="111" t="s">
        <v>57</v>
      </c>
      <c r="E58" s="158">
        <v>14.1</v>
      </c>
      <c r="F58" s="23"/>
      <c r="G58" s="23"/>
      <c r="H58" s="23">
        <f t="shared" si="24"/>
        <v>0</v>
      </c>
      <c r="I58" s="23"/>
      <c r="J58" s="23"/>
      <c r="K58" s="24">
        <f t="shared" si="25"/>
        <v>0</v>
      </c>
      <c r="L58" s="24">
        <f t="shared" si="26"/>
        <v>0</v>
      </c>
      <c r="M58" s="24">
        <f t="shared" si="27"/>
        <v>0</v>
      </c>
      <c r="N58" s="24">
        <f t="shared" si="28"/>
        <v>0</v>
      </c>
      <c r="O58" s="24">
        <f t="shared" si="29"/>
        <v>0</v>
      </c>
      <c r="P58" s="24">
        <f t="shared" si="30"/>
        <v>0</v>
      </c>
      <c r="T58" s="145" t="str">
        <f t="shared" si="31"/>
        <v xml:space="preserve"> 1.39</v>
      </c>
      <c r="U58" s="145"/>
      <c r="V58" s="157" t="str">
        <f t="shared" si="23"/>
        <v>Sienu SM-3, 32,2m, betonēšana, betons C25/30 F150 W10, iestrādājot ar sūkni, iesk.veidņu montāžu un demontāžu</v>
      </c>
      <c r="W58" s="145" t="str">
        <f t="shared" si="21"/>
        <v>m3</v>
      </c>
      <c r="X58" s="165">
        <f t="shared" si="22"/>
        <v>14.1</v>
      </c>
    </row>
    <row r="59" spans="1:24">
      <c r="A59" s="164" t="s">
        <v>316</v>
      </c>
      <c r="B59" s="145"/>
      <c r="C59" s="153" t="s">
        <v>99</v>
      </c>
      <c r="D59" s="111" t="s">
        <v>93</v>
      </c>
      <c r="E59" s="158">
        <v>1136.5</v>
      </c>
      <c r="F59" s="23"/>
      <c r="G59" s="23"/>
      <c r="H59" s="23">
        <f t="shared" si="24"/>
        <v>0</v>
      </c>
      <c r="I59" s="23"/>
      <c r="J59" s="23"/>
      <c r="K59" s="24">
        <f t="shared" si="25"/>
        <v>0</v>
      </c>
      <c r="L59" s="24">
        <f t="shared" si="26"/>
        <v>0</v>
      </c>
      <c r="M59" s="24">
        <f t="shared" si="27"/>
        <v>0</v>
      </c>
      <c r="N59" s="24">
        <f t="shared" si="28"/>
        <v>0</v>
      </c>
      <c r="O59" s="24">
        <f t="shared" si="29"/>
        <v>0</v>
      </c>
      <c r="P59" s="24">
        <f t="shared" si="30"/>
        <v>0</v>
      </c>
      <c r="T59" s="145" t="str">
        <f t="shared" si="31"/>
        <v xml:space="preserve"> 1.40</v>
      </c>
      <c r="U59" s="145"/>
      <c r="V59" s="157" t="str">
        <f t="shared" si="23"/>
        <v>Stiegrošana ar tērauda stiegrām B500B Ø12</v>
      </c>
      <c r="W59" s="145" t="str">
        <f t="shared" si="21"/>
        <v>kg</v>
      </c>
      <c r="X59" s="165">
        <f t="shared" si="22"/>
        <v>1136.5</v>
      </c>
    </row>
    <row r="60" spans="1:24" ht="38.25">
      <c r="A60" s="164" t="s">
        <v>317</v>
      </c>
      <c r="B60" s="145"/>
      <c r="C60" s="152" t="s">
        <v>112</v>
      </c>
      <c r="D60" s="111" t="s">
        <v>57</v>
      </c>
      <c r="E60" s="158">
        <v>11.5</v>
      </c>
      <c r="F60" s="23"/>
      <c r="G60" s="23"/>
      <c r="H60" s="23">
        <f t="shared" si="24"/>
        <v>0</v>
      </c>
      <c r="I60" s="23"/>
      <c r="J60" s="23"/>
      <c r="K60" s="24">
        <f t="shared" si="25"/>
        <v>0</v>
      </c>
      <c r="L60" s="24">
        <f t="shared" si="26"/>
        <v>0</v>
      </c>
      <c r="M60" s="24">
        <f t="shared" si="27"/>
        <v>0</v>
      </c>
      <c r="N60" s="24">
        <f t="shared" si="28"/>
        <v>0</v>
      </c>
      <c r="O60" s="24">
        <f t="shared" si="29"/>
        <v>0</v>
      </c>
      <c r="P60" s="24">
        <f t="shared" si="30"/>
        <v>0</v>
      </c>
      <c r="T60" s="145" t="str">
        <f t="shared" si="31"/>
        <v xml:space="preserve"> 1.41</v>
      </c>
      <c r="U60" s="145"/>
      <c r="V60" s="157" t="str">
        <f t="shared" si="23"/>
        <v>Sienu SM-4, 12,4m, betonēšana, betons C25/30 F150 W10, iestrādājot ar sūkni, iesk.veidņu montāžu un demontāžu</v>
      </c>
      <c r="W60" s="145" t="str">
        <f t="shared" si="21"/>
        <v>m3</v>
      </c>
      <c r="X60" s="165">
        <f t="shared" si="22"/>
        <v>11.5</v>
      </c>
    </row>
    <row r="61" spans="1:24">
      <c r="A61" s="164" t="s">
        <v>318</v>
      </c>
      <c r="B61" s="145"/>
      <c r="C61" s="152" t="s">
        <v>99</v>
      </c>
      <c r="D61" s="111" t="s">
        <v>93</v>
      </c>
      <c r="E61" s="158">
        <v>761.42</v>
      </c>
      <c r="F61" s="23"/>
      <c r="G61" s="23"/>
      <c r="H61" s="23">
        <f t="shared" si="24"/>
        <v>0</v>
      </c>
      <c r="I61" s="23"/>
      <c r="J61" s="23"/>
      <c r="K61" s="24">
        <f t="shared" si="25"/>
        <v>0</v>
      </c>
      <c r="L61" s="24">
        <f t="shared" si="26"/>
        <v>0</v>
      </c>
      <c r="M61" s="24">
        <f t="shared" si="27"/>
        <v>0</v>
      </c>
      <c r="N61" s="24">
        <f t="shared" si="28"/>
        <v>0</v>
      </c>
      <c r="O61" s="24">
        <f t="shared" si="29"/>
        <v>0</v>
      </c>
      <c r="P61" s="24">
        <f t="shared" si="30"/>
        <v>0</v>
      </c>
      <c r="T61" s="145" t="str">
        <f t="shared" si="31"/>
        <v xml:space="preserve"> 1.42</v>
      </c>
      <c r="U61" s="145"/>
      <c r="V61" s="157" t="str">
        <f t="shared" si="23"/>
        <v>Stiegrošana ar tērauda stiegrām B500B Ø12</v>
      </c>
      <c r="W61" s="145" t="str">
        <f t="shared" ref="W61:W263" si="32">D61</f>
        <v>kg</v>
      </c>
      <c r="X61" s="165">
        <f t="shared" ref="X61:X263" si="33">E61</f>
        <v>761.42</v>
      </c>
    </row>
    <row r="62" spans="1:24" ht="38.25">
      <c r="A62" s="164" t="s">
        <v>319</v>
      </c>
      <c r="B62" s="145"/>
      <c r="C62" s="153" t="s">
        <v>113</v>
      </c>
      <c r="D62" s="111" t="s">
        <v>57</v>
      </c>
      <c r="E62" s="158">
        <v>2.65</v>
      </c>
      <c r="F62" s="23"/>
      <c r="G62" s="23"/>
      <c r="H62" s="23">
        <f t="shared" si="24"/>
        <v>0</v>
      </c>
      <c r="I62" s="23"/>
      <c r="J62" s="23"/>
      <c r="K62" s="24">
        <f t="shared" si="25"/>
        <v>0</v>
      </c>
      <c r="L62" s="24">
        <f t="shared" si="26"/>
        <v>0</v>
      </c>
      <c r="M62" s="24">
        <f t="shared" si="27"/>
        <v>0</v>
      </c>
      <c r="N62" s="24">
        <f t="shared" si="28"/>
        <v>0</v>
      </c>
      <c r="O62" s="24">
        <f t="shared" si="29"/>
        <v>0</v>
      </c>
      <c r="P62" s="24">
        <f t="shared" si="30"/>
        <v>0</v>
      </c>
      <c r="T62" s="145" t="str">
        <f t="shared" si="31"/>
        <v xml:space="preserve"> 1.43</v>
      </c>
      <c r="U62" s="145"/>
      <c r="V62" s="157" t="str">
        <f t="shared" si="23"/>
        <v>Sienu SM-5, 10,4m, betonēšana, betons C25/30 F150 W10, iestrādājot ar sūkni, iesk.veidņu montāžu un demontāžu</v>
      </c>
      <c r="W62" s="145" t="str">
        <f t="shared" si="32"/>
        <v>m3</v>
      </c>
      <c r="X62" s="165">
        <f t="shared" si="33"/>
        <v>2.65</v>
      </c>
    </row>
    <row r="63" spans="1:24">
      <c r="A63" s="164" t="s">
        <v>320</v>
      </c>
      <c r="B63" s="145"/>
      <c r="C63" s="152" t="s">
        <v>99</v>
      </c>
      <c r="D63" s="111" t="s">
        <v>93</v>
      </c>
      <c r="E63" s="158">
        <v>253.15</v>
      </c>
      <c r="F63" s="23"/>
      <c r="G63" s="23"/>
      <c r="H63" s="23">
        <f t="shared" si="24"/>
        <v>0</v>
      </c>
      <c r="I63" s="23"/>
      <c r="J63" s="23"/>
      <c r="K63" s="24">
        <f t="shared" si="25"/>
        <v>0</v>
      </c>
      <c r="L63" s="24">
        <f t="shared" si="26"/>
        <v>0</v>
      </c>
      <c r="M63" s="24">
        <f t="shared" si="27"/>
        <v>0</v>
      </c>
      <c r="N63" s="24">
        <f t="shared" si="28"/>
        <v>0</v>
      </c>
      <c r="O63" s="24">
        <f t="shared" si="29"/>
        <v>0</v>
      </c>
      <c r="P63" s="24">
        <f t="shared" si="30"/>
        <v>0</v>
      </c>
      <c r="T63" s="145" t="str">
        <f t="shared" si="31"/>
        <v xml:space="preserve"> 1.44</v>
      </c>
      <c r="U63" s="145"/>
      <c r="V63" s="157" t="str">
        <f t="shared" si="23"/>
        <v>Stiegrošana ar tērauda stiegrām B500B Ø12</v>
      </c>
      <c r="W63" s="145" t="str">
        <f t="shared" si="32"/>
        <v>kg</v>
      </c>
      <c r="X63" s="165">
        <f t="shared" si="33"/>
        <v>253.15</v>
      </c>
    </row>
    <row r="64" spans="1:24" ht="38.25">
      <c r="A64" s="164" t="s">
        <v>321</v>
      </c>
      <c r="B64" s="145"/>
      <c r="C64" s="153" t="s">
        <v>114</v>
      </c>
      <c r="D64" s="111" t="s">
        <v>57</v>
      </c>
      <c r="E64" s="158">
        <v>23.5</v>
      </c>
      <c r="F64" s="23"/>
      <c r="G64" s="23"/>
      <c r="H64" s="23">
        <f t="shared" si="24"/>
        <v>0</v>
      </c>
      <c r="I64" s="23"/>
      <c r="J64" s="23"/>
      <c r="K64" s="24">
        <f t="shared" si="25"/>
        <v>0</v>
      </c>
      <c r="L64" s="24">
        <f t="shared" si="26"/>
        <v>0</v>
      </c>
      <c r="M64" s="24">
        <f t="shared" si="27"/>
        <v>0</v>
      </c>
      <c r="N64" s="24">
        <f t="shared" si="28"/>
        <v>0</v>
      </c>
      <c r="O64" s="24">
        <f t="shared" si="29"/>
        <v>0</v>
      </c>
      <c r="P64" s="24">
        <f t="shared" si="30"/>
        <v>0</v>
      </c>
      <c r="T64" s="145" t="str">
        <f t="shared" si="31"/>
        <v xml:space="preserve"> 1.45</v>
      </c>
      <c r="U64" s="145"/>
      <c r="V64" s="157" t="str">
        <f t="shared" si="23"/>
        <v>Sienu SM-6, 17,9m, betonēšana, betons C25/30 F150 W10, iestrādājot ar sūkni, iesk.veidņu montāžu un demontāžu</v>
      </c>
      <c r="W64" s="145" t="str">
        <f t="shared" si="32"/>
        <v>m3</v>
      </c>
      <c r="X64" s="165">
        <f t="shared" si="33"/>
        <v>23.5</v>
      </c>
    </row>
    <row r="65" spans="1:24">
      <c r="A65" s="164" t="s">
        <v>322</v>
      </c>
      <c r="B65" s="145"/>
      <c r="C65" s="152" t="s">
        <v>99</v>
      </c>
      <c r="D65" s="111" t="s">
        <v>93</v>
      </c>
      <c r="E65" s="158">
        <v>1617.4</v>
      </c>
      <c r="F65" s="23"/>
      <c r="G65" s="23"/>
      <c r="H65" s="23">
        <f t="shared" si="24"/>
        <v>0</v>
      </c>
      <c r="I65" s="23"/>
      <c r="J65" s="23"/>
      <c r="K65" s="24">
        <f t="shared" si="25"/>
        <v>0</v>
      </c>
      <c r="L65" s="24">
        <f t="shared" si="26"/>
        <v>0</v>
      </c>
      <c r="M65" s="24">
        <f t="shared" si="27"/>
        <v>0</v>
      </c>
      <c r="N65" s="24">
        <f t="shared" si="28"/>
        <v>0</v>
      </c>
      <c r="O65" s="24">
        <f t="shared" si="29"/>
        <v>0</v>
      </c>
      <c r="P65" s="24">
        <f t="shared" si="30"/>
        <v>0</v>
      </c>
      <c r="T65" s="145" t="str">
        <f t="shared" si="31"/>
        <v xml:space="preserve"> 1.46</v>
      </c>
      <c r="U65" s="145"/>
      <c r="V65" s="157" t="str">
        <f t="shared" si="23"/>
        <v>Stiegrošana ar tērauda stiegrām B500B Ø12</v>
      </c>
      <c r="W65" s="145" t="str">
        <f t="shared" si="32"/>
        <v>kg</v>
      </c>
      <c r="X65" s="165">
        <f t="shared" si="33"/>
        <v>1617.4</v>
      </c>
    </row>
    <row r="66" spans="1:24" ht="38.25">
      <c r="A66" s="164" t="s">
        <v>323</v>
      </c>
      <c r="B66" s="145"/>
      <c r="C66" s="152" t="s">
        <v>115</v>
      </c>
      <c r="D66" s="111" t="s">
        <v>57</v>
      </c>
      <c r="E66" s="158">
        <v>27</v>
      </c>
      <c r="F66" s="23"/>
      <c r="G66" s="23"/>
      <c r="H66" s="23">
        <f t="shared" si="24"/>
        <v>0</v>
      </c>
      <c r="I66" s="23"/>
      <c r="J66" s="23"/>
      <c r="K66" s="24">
        <f t="shared" si="25"/>
        <v>0</v>
      </c>
      <c r="L66" s="24">
        <f t="shared" si="26"/>
        <v>0</v>
      </c>
      <c r="M66" s="24">
        <f t="shared" si="27"/>
        <v>0</v>
      </c>
      <c r="N66" s="24">
        <f t="shared" si="28"/>
        <v>0</v>
      </c>
      <c r="O66" s="24">
        <f t="shared" si="29"/>
        <v>0</v>
      </c>
      <c r="P66" s="24">
        <f t="shared" si="30"/>
        <v>0</v>
      </c>
      <c r="T66" s="145" t="str">
        <f t="shared" si="31"/>
        <v xml:space="preserve"> 1.47</v>
      </c>
      <c r="U66" s="145"/>
      <c r="V66" s="157" t="str">
        <f t="shared" si="23"/>
        <v>Sienu SM-7, 52,3m, betonēšana, betons C25/30 F150 W10, iestrādājot ar sūkni, iesk.veidņu montāžu un demontāžu</v>
      </c>
      <c r="W66" s="145" t="str">
        <f t="shared" si="32"/>
        <v>m3</v>
      </c>
      <c r="X66" s="165">
        <f t="shared" si="33"/>
        <v>27</v>
      </c>
    </row>
    <row r="67" spans="1:24">
      <c r="A67" s="164" t="s">
        <v>324</v>
      </c>
      <c r="B67" s="145"/>
      <c r="C67" s="153" t="s">
        <v>99</v>
      </c>
      <c r="D67" s="111" t="s">
        <v>93</v>
      </c>
      <c r="E67" s="158">
        <v>1707.61</v>
      </c>
      <c r="F67" s="23"/>
      <c r="G67" s="23"/>
      <c r="H67" s="23">
        <f t="shared" si="24"/>
        <v>0</v>
      </c>
      <c r="I67" s="23"/>
      <c r="J67" s="23"/>
      <c r="K67" s="24">
        <f t="shared" si="25"/>
        <v>0</v>
      </c>
      <c r="L67" s="24">
        <f t="shared" si="26"/>
        <v>0</v>
      </c>
      <c r="M67" s="24">
        <f t="shared" si="27"/>
        <v>0</v>
      </c>
      <c r="N67" s="24">
        <f t="shared" si="28"/>
        <v>0</v>
      </c>
      <c r="O67" s="24">
        <f t="shared" si="29"/>
        <v>0</v>
      </c>
      <c r="P67" s="24">
        <f t="shared" si="30"/>
        <v>0</v>
      </c>
      <c r="T67" s="145" t="str">
        <f t="shared" si="31"/>
        <v xml:space="preserve"> 1.48</v>
      </c>
      <c r="U67" s="145"/>
      <c r="V67" s="157" t="str">
        <f t="shared" si="23"/>
        <v>Stiegrošana ar tērauda stiegrām B500B Ø12</v>
      </c>
      <c r="W67" s="145" t="str">
        <f t="shared" si="32"/>
        <v>kg</v>
      </c>
      <c r="X67" s="165">
        <f t="shared" si="33"/>
        <v>1707.61</v>
      </c>
    </row>
    <row r="68" spans="1:24" ht="38.25">
      <c r="A68" s="164" t="s">
        <v>325</v>
      </c>
      <c r="B68" s="145"/>
      <c r="C68" s="153" t="s">
        <v>116</v>
      </c>
      <c r="D68" s="111" t="s">
        <v>57</v>
      </c>
      <c r="E68" s="158">
        <v>46</v>
      </c>
      <c r="F68" s="23"/>
      <c r="G68" s="23"/>
      <c r="H68" s="23">
        <f t="shared" si="24"/>
        <v>0</v>
      </c>
      <c r="I68" s="23"/>
      <c r="J68" s="23"/>
      <c r="K68" s="24">
        <f t="shared" si="25"/>
        <v>0</v>
      </c>
      <c r="L68" s="24">
        <f t="shared" si="26"/>
        <v>0</v>
      </c>
      <c r="M68" s="24">
        <f t="shared" si="27"/>
        <v>0</v>
      </c>
      <c r="N68" s="24">
        <f t="shared" si="28"/>
        <v>0</v>
      </c>
      <c r="O68" s="24">
        <f t="shared" si="29"/>
        <v>0</v>
      </c>
      <c r="P68" s="24">
        <f t="shared" si="30"/>
        <v>0</v>
      </c>
      <c r="T68" s="145" t="str">
        <f t="shared" si="31"/>
        <v xml:space="preserve"> 1.49</v>
      </c>
      <c r="U68" s="145"/>
      <c r="V68" s="157" t="str">
        <f t="shared" si="23"/>
        <v>Sienu SM-8, 46,0m, betonēšana, betons C25/30 F150 W10, iestrādājot ar sūkni, iesk.veidņu montāžu un demontāžu</v>
      </c>
      <c r="W68" s="145" t="str">
        <f t="shared" si="32"/>
        <v>m3</v>
      </c>
      <c r="X68" s="165">
        <f t="shared" si="33"/>
        <v>46</v>
      </c>
    </row>
    <row r="69" spans="1:24">
      <c r="A69" s="164" t="s">
        <v>326</v>
      </c>
      <c r="B69" s="145"/>
      <c r="C69" s="152" t="s">
        <v>99</v>
      </c>
      <c r="D69" s="111" t="s">
        <v>93</v>
      </c>
      <c r="E69" s="158">
        <v>3624.19</v>
      </c>
      <c r="F69" s="23"/>
      <c r="G69" s="23"/>
      <c r="H69" s="23">
        <f t="shared" si="24"/>
        <v>0</v>
      </c>
      <c r="I69" s="23"/>
      <c r="J69" s="23"/>
      <c r="K69" s="24">
        <f t="shared" si="25"/>
        <v>0</v>
      </c>
      <c r="L69" s="24">
        <f t="shared" si="26"/>
        <v>0</v>
      </c>
      <c r="M69" s="24">
        <f t="shared" si="27"/>
        <v>0</v>
      </c>
      <c r="N69" s="24">
        <f t="shared" si="28"/>
        <v>0</v>
      </c>
      <c r="O69" s="24">
        <f t="shared" si="29"/>
        <v>0</v>
      </c>
      <c r="P69" s="24">
        <f t="shared" si="30"/>
        <v>0</v>
      </c>
      <c r="T69" s="145" t="str">
        <f t="shared" si="31"/>
        <v xml:space="preserve"> 1.50</v>
      </c>
      <c r="U69" s="145"/>
      <c r="V69" s="157" t="str">
        <f t="shared" si="23"/>
        <v>Stiegrošana ar tērauda stiegrām B500B Ø12</v>
      </c>
      <c r="W69" s="145" t="str">
        <f t="shared" si="32"/>
        <v>kg</v>
      </c>
      <c r="X69" s="165">
        <f t="shared" si="33"/>
        <v>3624.19</v>
      </c>
    </row>
    <row r="70" spans="1:24" ht="38.25">
      <c r="A70" s="164" t="s">
        <v>327</v>
      </c>
      <c r="B70" s="145"/>
      <c r="C70" s="153" t="s">
        <v>117</v>
      </c>
      <c r="D70" s="111" t="s">
        <v>57</v>
      </c>
      <c r="E70" s="158">
        <v>3.5</v>
      </c>
      <c r="F70" s="23"/>
      <c r="G70" s="23"/>
      <c r="H70" s="23">
        <f t="shared" si="24"/>
        <v>0</v>
      </c>
      <c r="I70" s="23"/>
      <c r="J70" s="23"/>
      <c r="K70" s="24">
        <f t="shared" si="25"/>
        <v>0</v>
      </c>
      <c r="L70" s="24">
        <f t="shared" si="26"/>
        <v>0</v>
      </c>
      <c r="M70" s="24">
        <f t="shared" si="27"/>
        <v>0</v>
      </c>
      <c r="N70" s="24">
        <f t="shared" si="28"/>
        <v>0</v>
      </c>
      <c r="O70" s="24">
        <f t="shared" si="29"/>
        <v>0</v>
      </c>
      <c r="P70" s="24">
        <f t="shared" si="30"/>
        <v>0</v>
      </c>
      <c r="T70" s="145" t="str">
        <f t="shared" si="31"/>
        <v xml:space="preserve"> 1.51</v>
      </c>
      <c r="U70" s="145"/>
      <c r="V70" s="157" t="str">
        <f t="shared" si="23"/>
        <v>Sienu SM-9, 5,6m, betonēšana, betons C25/30 F150 W10, iestrādājot ar sūkni, iesk.veidņu montāžu un demontāžu</v>
      </c>
      <c r="W70" s="145" t="str">
        <f t="shared" si="32"/>
        <v>m3</v>
      </c>
      <c r="X70" s="165">
        <f t="shared" si="33"/>
        <v>3.5</v>
      </c>
    </row>
    <row r="71" spans="1:24">
      <c r="A71" s="164" t="s">
        <v>328</v>
      </c>
      <c r="B71" s="145"/>
      <c r="C71" s="153" t="s">
        <v>99</v>
      </c>
      <c r="D71" s="111" t="s">
        <v>93</v>
      </c>
      <c r="E71" s="158">
        <v>214.95</v>
      </c>
      <c r="F71" s="23"/>
      <c r="G71" s="23"/>
      <c r="H71" s="23">
        <f t="shared" si="24"/>
        <v>0</v>
      </c>
      <c r="I71" s="23"/>
      <c r="J71" s="23"/>
      <c r="K71" s="24">
        <f t="shared" si="25"/>
        <v>0</v>
      </c>
      <c r="L71" s="24">
        <f t="shared" si="26"/>
        <v>0</v>
      </c>
      <c r="M71" s="24">
        <f t="shared" si="27"/>
        <v>0</v>
      </c>
      <c r="N71" s="24">
        <f t="shared" si="28"/>
        <v>0</v>
      </c>
      <c r="O71" s="24">
        <f t="shared" si="29"/>
        <v>0</v>
      </c>
      <c r="P71" s="24">
        <f t="shared" si="30"/>
        <v>0</v>
      </c>
      <c r="T71" s="145" t="str">
        <f t="shared" si="31"/>
        <v xml:space="preserve"> 1.52</v>
      </c>
      <c r="U71" s="145"/>
      <c r="V71" s="157" t="str">
        <f t="shared" si="23"/>
        <v>Stiegrošana ar tērauda stiegrām B500B Ø12</v>
      </c>
      <c r="W71" s="145" t="str">
        <f t="shared" si="32"/>
        <v>kg</v>
      </c>
      <c r="X71" s="165">
        <f t="shared" si="33"/>
        <v>214.95</v>
      </c>
    </row>
    <row r="72" spans="1:24" ht="38.25">
      <c r="A72" s="164" t="s">
        <v>329</v>
      </c>
      <c r="B72" s="145"/>
      <c r="C72" s="152" t="s">
        <v>118</v>
      </c>
      <c r="D72" s="111" t="s">
        <v>57</v>
      </c>
      <c r="E72" s="158">
        <v>5.5</v>
      </c>
      <c r="F72" s="23"/>
      <c r="G72" s="23"/>
      <c r="H72" s="23">
        <f t="shared" si="24"/>
        <v>0</v>
      </c>
      <c r="I72" s="23"/>
      <c r="J72" s="23"/>
      <c r="K72" s="24">
        <f t="shared" si="25"/>
        <v>0</v>
      </c>
      <c r="L72" s="24">
        <f t="shared" si="26"/>
        <v>0</v>
      </c>
      <c r="M72" s="24">
        <f t="shared" si="27"/>
        <v>0</v>
      </c>
      <c r="N72" s="24">
        <f t="shared" si="28"/>
        <v>0</v>
      </c>
      <c r="O72" s="24">
        <f t="shared" si="29"/>
        <v>0</v>
      </c>
      <c r="P72" s="24">
        <f t="shared" si="30"/>
        <v>0</v>
      </c>
      <c r="T72" s="145" t="str">
        <f t="shared" si="31"/>
        <v xml:space="preserve"> 1.53</v>
      </c>
      <c r="U72" s="145"/>
      <c r="V72" s="157" t="str">
        <f t="shared" si="23"/>
        <v>Sienu SM-10, 3,2m, betonēšana, betons C25/30 F150 W10, iestrādājot ar sūkni, iesk.veidņu montāžu un demontāžu</v>
      </c>
      <c r="W72" s="145" t="str">
        <f t="shared" si="32"/>
        <v>m3</v>
      </c>
      <c r="X72" s="165">
        <f t="shared" si="33"/>
        <v>5.5</v>
      </c>
    </row>
    <row r="73" spans="1:24">
      <c r="A73" s="164" t="s">
        <v>330</v>
      </c>
      <c r="B73" s="145"/>
      <c r="C73" s="152" t="s">
        <v>99</v>
      </c>
      <c r="D73" s="111" t="s">
        <v>93</v>
      </c>
      <c r="E73" s="158">
        <v>456.5</v>
      </c>
      <c r="F73" s="23"/>
      <c r="G73" s="23"/>
      <c r="H73" s="23">
        <f t="shared" si="24"/>
        <v>0</v>
      </c>
      <c r="I73" s="23"/>
      <c r="J73" s="23"/>
      <c r="K73" s="24">
        <f t="shared" si="25"/>
        <v>0</v>
      </c>
      <c r="L73" s="24">
        <f t="shared" si="26"/>
        <v>0</v>
      </c>
      <c r="M73" s="24">
        <f t="shared" si="27"/>
        <v>0</v>
      </c>
      <c r="N73" s="24">
        <f t="shared" si="28"/>
        <v>0</v>
      </c>
      <c r="O73" s="24">
        <f t="shared" si="29"/>
        <v>0</v>
      </c>
      <c r="P73" s="24">
        <f t="shared" si="30"/>
        <v>0</v>
      </c>
      <c r="T73" s="145" t="str">
        <f t="shared" si="31"/>
        <v xml:space="preserve"> 1.54</v>
      </c>
      <c r="U73" s="145"/>
      <c r="V73" s="157" t="str">
        <f t="shared" si="23"/>
        <v>Stiegrošana ar tērauda stiegrām B500B Ø12</v>
      </c>
      <c r="W73" s="145" t="str">
        <f t="shared" si="32"/>
        <v>kg</v>
      </c>
      <c r="X73" s="165">
        <f t="shared" si="33"/>
        <v>456.5</v>
      </c>
    </row>
    <row r="74" spans="1:24" ht="38.25">
      <c r="A74" s="164" t="s">
        <v>331</v>
      </c>
      <c r="B74" s="145"/>
      <c r="C74" s="153" t="s">
        <v>119</v>
      </c>
      <c r="D74" s="111" t="s">
        <v>57</v>
      </c>
      <c r="E74" s="158">
        <v>0.9</v>
      </c>
      <c r="F74" s="23"/>
      <c r="G74" s="23"/>
      <c r="H74" s="23">
        <f t="shared" si="24"/>
        <v>0</v>
      </c>
      <c r="I74" s="23"/>
      <c r="J74" s="23"/>
      <c r="K74" s="24">
        <f t="shared" si="25"/>
        <v>0</v>
      </c>
      <c r="L74" s="24">
        <f t="shared" si="26"/>
        <v>0</v>
      </c>
      <c r="M74" s="24">
        <f t="shared" si="27"/>
        <v>0</v>
      </c>
      <c r="N74" s="24">
        <f t="shared" si="28"/>
        <v>0</v>
      </c>
      <c r="O74" s="24">
        <f t="shared" si="29"/>
        <v>0</v>
      </c>
      <c r="P74" s="24">
        <f t="shared" si="30"/>
        <v>0</v>
      </c>
      <c r="T74" s="145" t="str">
        <f t="shared" si="31"/>
        <v xml:space="preserve"> 1.55</v>
      </c>
      <c r="U74" s="145"/>
      <c r="V74" s="157" t="str">
        <f t="shared" si="23"/>
        <v>Sienu SM-11, 3,0m, betonēšana, betons C25/30 F150 W10, iestrādājot ar sūkni, iesk.veidņu montāžu un demontāžu</v>
      </c>
      <c r="W74" s="145" t="str">
        <f t="shared" si="32"/>
        <v>m3</v>
      </c>
      <c r="X74" s="165">
        <f t="shared" si="33"/>
        <v>0.9</v>
      </c>
    </row>
    <row r="75" spans="1:24">
      <c r="A75" s="164" t="s">
        <v>332</v>
      </c>
      <c r="B75" s="145"/>
      <c r="C75" s="153" t="s">
        <v>99</v>
      </c>
      <c r="D75" s="111" t="s">
        <v>93</v>
      </c>
      <c r="E75" s="158">
        <v>83.54</v>
      </c>
      <c r="F75" s="23"/>
      <c r="G75" s="23"/>
      <c r="H75" s="23">
        <f t="shared" si="24"/>
        <v>0</v>
      </c>
      <c r="I75" s="23"/>
      <c r="J75" s="23"/>
      <c r="K75" s="24">
        <f t="shared" si="25"/>
        <v>0</v>
      </c>
      <c r="L75" s="24">
        <f t="shared" si="26"/>
        <v>0</v>
      </c>
      <c r="M75" s="24">
        <f t="shared" si="27"/>
        <v>0</v>
      </c>
      <c r="N75" s="24">
        <f t="shared" si="28"/>
        <v>0</v>
      </c>
      <c r="O75" s="24">
        <f t="shared" si="29"/>
        <v>0</v>
      </c>
      <c r="P75" s="24">
        <f t="shared" si="30"/>
        <v>0</v>
      </c>
      <c r="T75" s="145" t="str">
        <f t="shared" si="31"/>
        <v xml:space="preserve"> 1.56</v>
      </c>
      <c r="U75" s="145"/>
      <c r="V75" s="157" t="str">
        <f t="shared" si="23"/>
        <v>Stiegrošana ar tērauda stiegrām B500B Ø12</v>
      </c>
      <c r="W75" s="145" t="str">
        <f t="shared" si="32"/>
        <v>kg</v>
      </c>
      <c r="X75" s="165">
        <f t="shared" si="33"/>
        <v>83.54</v>
      </c>
    </row>
    <row r="76" spans="1:24" ht="38.25">
      <c r="A76" s="164" t="s">
        <v>333</v>
      </c>
      <c r="B76" s="145"/>
      <c r="C76" s="152" t="s">
        <v>120</v>
      </c>
      <c r="D76" s="111" t="s">
        <v>57</v>
      </c>
      <c r="E76" s="158">
        <v>1.4</v>
      </c>
      <c r="F76" s="23"/>
      <c r="G76" s="23"/>
      <c r="H76" s="23">
        <f t="shared" si="24"/>
        <v>0</v>
      </c>
      <c r="I76" s="23"/>
      <c r="J76" s="23"/>
      <c r="K76" s="24">
        <f t="shared" si="25"/>
        <v>0</v>
      </c>
      <c r="L76" s="24">
        <f t="shared" si="26"/>
        <v>0</v>
      </c>
      <c r="M76" s="24">
        <f t="shared" si="27"/>
        <v>0</v>
      </c>
      <c r="N76" s="24">
        <f t="shared" si="28"/>
        <v>0</v>
      </c>
      <c r="O76" s="24">
        <f t="shared" si="29"/>
        <v>0</v>
      </c>
      <c r="P76" s="24">
        <f t="shared" si="30"/>
        <v>0</v>
      </c>
      <c r="T76" s="145" t="str">
        <f t="shared" si="31"/>
        <v xml:space="preserve"> 1.57</v>
      </c>
      <c r="U76" s="145"/>
      <c r="V76" s="157" t="str">
        <f t="shared" si="23"/>
        <v>Sienu SM-12, 3,3m, betonēšana, betons C25/30 F150 W10, iestrādājot ar sūkni, iesk.veidņu montāžu un demontāžu</v>
      </c>
      <c r="W76" s="145" t="str">
        <f t="shared" si="32"/>
        <v>m3</v>
      </c>
      <c r="X76" s="165">
        <f t="shared" si="33"/>
        <v>1.4</v>
      </c>
    </row>
    <row r="77" spans="1:24">
      <c r="A77" s="164" t="s">
        <v>334</v>
      </c>
      <c r="B77" s="145"/>
      <c r="C77" s="153" t="s">
        <v>99</v>
      </c>
      <c r="D77" s="111" t="s">
        <v>93</v>
      </c>
      <c r="E77" s="158">
        <v>122.69</v>
      </c>
      <c r="F77" s="23"/>
      <c r="G77" s="23"/>
      <c r="H77" s="23">
        <f t="shared" si="24"/>
        <v>0</v>
      </c>
      <c r="I77" s="23"/>
      <c r="J77" s="23"/>
      <c r="K77" s="24">
        <f t="shared" si="25"/>
        <v>0</v>
      </c>
      <c r="L77" s="24">
        <f t="shared" si="26"/>
        <v>0</v>
      </c>
      <c r="M77" s="24">
        <f t="shared" si="27"/>
        <v>0</v>
      </c>
      <c r="N77" s="24">
        <f t="shared" si="28"/>
        <v>0</v>
      </c>
      <c r="O77" s="24">
        <f t="shared" si="29"/>
        <v>0</v>
      </c>
      <c r="P77" s="24">
        <f t="shared" si="30"/>
        <v>0</v>
      </c>
      <c r="T77" s="145" t="str">
        <f t="shared" si="31"/>
        <v xml:space="preserve"> 1.58</v>
      </c>
      <c r="U77" s="145"/>
      <c r="V77" s="157" t="str">
        <f t="shared" si="23"/>
        <v>Stiegrošana ar tērauda stiegrām B500B Ø12</v>
      </c>
      <c r="W77" s="145" t="str">
        <f t="shared" si="32"/>
        <v>kg</v>
      </c>
      <c r="X77" s="165">
        <f t="shared" si="33"/>
        <v>122.69</v>
      </c>
    </row>
    <row r="78" spans="1:24" ht="13.5">
      <c r="A78" s="178"/>
      <c r="B78" s="177"/>
      <c r="C78" s="182" t="s">
        <v>121</v>
      </c>
      <c r="D78" s="162"/>
      <c r="E78" s="176"/>
      <c r="F78" s="163"/>
      <c r="G78" s="163"/>
      <c r="H78" s="163"/>
      <c r="I78" s="163"/>
      <c r="J78" s="163"/>
      <c r="K78" s="163"/>
      <c r="L78" s="163"/>
      <c r="M78" s="163"/>
      <c r="N78" s="163"/>
      <c r="O78" s="163"/>
      <c r="P78" s="163"/>
      <c r="T78" s="145"/>
      <c r="U78" s="145"/>
      <c r="V78" s="157" t="str">
        <f t="shared" si="23"/>
        <v>Sijas un saites</v>
      </c>
      <c r="W78" s="145"/>
      <c r="X78" s="165"/>
    </row>
    <row r="79" spans="1:24">
      <c r="A79" s="164" t="s">
        <v>335</v>
      </c>
      <c r="B79" s="145"/>
      <c r="C79" s="152" t="s">
        <v>122</v>
      </c>
      <c r="D79" s="111" t="s">
        <v>93</v>
      </c>
      <c r="E79" s="158">
        <v>1994.24</v>
      </c>
      <c r="F79" s="23"/>
      <c r="G79" s="23"/>
      <c r="H79" s="23">
        <f t="shared" si="24"/>
        <v>0</v>
      </c>
      <c r="I79" s="23"/>
      <c r="J79" s="23"/>
      <c r="K79" s="24">
        <f t="shared" si="25"/>
        <v>0</v>
      </c>
      <c r="L79" s="24">
        <f t="shared" si="26"/>
        <v>0</v>
      </c>
      <c r="M79" s="24">
        <f t="shared" si="27"/>
        <v>0</v>
      </c>
      <c r="N79" s="24">
        <f t="shared" si="28"/>
        <v>0</v>
      </c>
      <c r="O79" s="24">
        <f t="shared" si="29"/>
        <v>0</v>
      </c>
      <c r="P79" s="24">
        <f t="shared" si="30"/>
        <v>0</v>
      </c>
      <c r="T79" s="145" t="str">
        <f t="shared" si="31"/>
        <v xml:space="preserve">  1.59</v>
      </c>
      <c r="U79" s="145"/>
      <c r="V79" s="157" t="str">
        <f t="shared" si="23"/>
        <v>Sijas S-1 montāža</v>
      </c>
      <c r="W79" s="145" t="str">
        <f t="shared" si="32"/>
        <v>kg</v>
      </c>
      <c r="X79" s="165">
        <f t="shared" si="33"/>
        <v>1994.24</v>
      </c>
    </row>
    <row r="80" spans="1:24">
      <c r="A80" s="164" t="s">
        <v>336</v>
      </c>
      <c r="B80" s="145"/>
      <c r="C80" s="153" t="s">
        <v>123</v>
      </c>
      <c r="D80" s="111" t="s">
        <v>93</v>
      </c>
      <c r="E80" s="158">
        <v>4876.5600000000004</v>
      </c>
      <c r="F80" s="23"/>
      <c r="G80" s="23"/>
      <c r="H80" s="23">
        <f t="shared" si="24"/>
        <v>0</v>
      </c>
      <c r="I80" s="23"/>
      <c r="J80" s="23"/>
      <c r="K80" s="24">
        <f t="shared" si="25"/>
        <v>0</v>
      </c>
      <c r="L80" s="24">
        <f t="shared" si="26"/>
        <v>0</v>
      </c>
      <c r="M80" s="24">
        <f t="shared" si="27"/>
        <v>0</v>
      </c>
      <c r="N80" s="24">
        <f t="shared" si="28"/>
        <v>0</v>
      </c>
      <c r="O80" s="24">
        <f t="shared" si="29"/>
        <v>0</v>
      </c>
      <c r="P80" s="24">
        <f t="shared" si="30"/>
        <v>0</v>
      </c>
      <c r="T80" s="145" t="str">
        <f t="shared" si="31"/>
        <v xml:space="preserve">  1.60</v>
      </c>
      <c r="U80" s="145"/>
      <c r="V80" s="157" t="str">
        <f t="shared" si="23"/>
        <v>Sijas S-2 montāža</v>
      </c>
      <c r="W80" s="145" t="str">
        <f t="shared" si="32"/>
        <v>kg</v>
      </c>
      <c r="X80" s="165">
        <f t="shared" si="33"/>
        <v>4876.5600000000004</v>
      </c>
    </row>
    <row r="81" spans="1:24">
      <c r="A81" s="164" t="s">
        <v>337</v>
      </c>
      <c r="B81" s="145"/>
      <c r="C81" s="152" t="s">
        <v>124</v>
      </c>
      <c r="D81" s="111" t="s">
        <v>93</v>
      </c>
      <c r="E81" s="158">
        <v>1134.78</v>
      </c>
      <c r="F81" s="23"/>
      <c r="G81" s="23"/>
      <c r="H81" s="23">
        <f t="shared" si="24"/>
        <v>0</v>
      </c>
      <c r="I81" s="23"/>
      <c r="J81" s="23"/>
      <c r="K81" s="24">
        <f t="shared" si="25"/>
        <v>0</v>
      </c>
      <c r="L81" s="24">
        <f t="shared" si="26"/>
        <v>0</v>
      </c>
      <c r="M81" s="24">
        <f t="shared" si="27"/>
        <v>0</v>
      </c>
      <c r="N81" s="24">
        <f t="shared" si="28"/>
        <v>0</v>
      </c>
      <c r="O81" s="24">
        <f t="shared" si="29"/>
        <v>0</v>
      </c>
      <c r="P81" s="24">
        <f t="shared" si="30"/>
        <v>0</v>
      </c>
      <c r="T81" s="145" t="str">
        <f t="shared" si="31"/>
        <v xml:space="preserve">  1.61</v>
      </c>
      <c r="U81" s="145"/>
      <c r="V81" s="157" t="str">
        <f t="shared" si="23"/>
        <v>Sijas S-3 montāža</v>
      </c>
      <c r="W81" s="145" t="str">
        <f t="shared" si="32"/>
        <v>kg</v>
      </c>
      <c r="X81" s="165">
        <f t="shared" si="33"/>
        <v>1134.78</v>
      </c>
    </row>
    <row r="82" spans="1:24">
      <c r="A82" s="164" t="s">
        <v>338</v>
      </c>
      <c r="B82" s="145"/>
      <c r="C82" s="153" t="s">
        <v>125</v>
      </c>
      <c r="D82" s="111" t="s">
        <v>93</v>
      </c>
      <c r="E82" s="158">
        <v>2988.72</v>
      </c>
      <c r="F82" s="23"/>
      <c r="G82" s="23"/>
      <c r="H82" s="23">
        <f t="shared" si="24"/>
        <v>0</v>
      </c>
      <c r="I82" s="23"/>
      <c r="J82" s="23"/>
      <c r="K82" s="24">
        <f t="shared" si="25"/>
        <v>0</v>
      </c>
      <c r="L82" s="24">
        <f t="shared" si="26"/>
        <v>0</v>
      </c>
      <c r="M82" s="24">
        <f t="shared" si="27"/>
        <v>0</v>
      </c>
      <c r="N82" s="24">
        <f t="shared" si="28"/>
        <v>0</v>
      </c>
      <c r="O82" s="24">
        <f t="shared" si="29"/>
        <v>0</v>
      </c>
      <c r="P82" s="24">
        <f t="shared" si="30"/>
        <v>0</v>
      </c>
      <c r="T82" s="145" t="str">
        <f t="shared" si="31"/>
        <v xml:space="preserve">  1.62</v>
      </c>
      <c r="U82" s="145"/>
      <c r="V82" s="157" t="str">
        <f t="shared" si="23"/>
        <v>Sijas S-4 montāža</v>
      </c>
      <c r="W82" s="145" t="str">
        <f t="shared" si="32"/>
        <v>kg</v>
      </c>
      <c r="X82" s="165">
        <f t="shared" si="33"/>
        <v>2988.72</v>
      </c>
    </row>
    <row r="83" spans="1:24">
      <c r="A83" s="164" t="s">
        <v>339</v>
      </c>
      <c r="B83" s="145"/>
      <c r="C83" s="152" t="s">
        <v>126</v>
      </c>
      <c r="D83" s="111" t="s">
        <v>93</v>
      </c>
      <c r="E83" s="158">
        <v>679.29</v>
      </c>
      <c r="F83" s="23"/>
      <c r="G83" s="23"/>
      <c r="H83" s="23">
        <f t="shared" si="24"/>
        <v>0</v>
      </c>
      <c r="I83" s="23"/>
      <c r="J83" s="23"/>
      <c r="K83" s="24">
        <f t="shared" si="25"/>
        <v>0</v>
      </c>
      <c r="L83" s="24">
        <f t="shared" si="26"/>
        <v>0</v>
      </c>
      <c r="M83" s="24">
        <f t="shared" si="27"/>
        <v>0</v>
      </c>
      <c r="N83" s="24">
        <f t="shared" si="28"/>
        <v>0</v>
      </c>
      <c r="O83" s="24">
        <f t="shared" si="29"/>
        <v>0</v>
      </c>
      <c r="P83" s="24">
        <f t="shared" si="30"/>
        <v>0</v>
      </c>
      <c r="T83" s="145" t="str">
        <f t="shared" si="31"/>
        <v xml:space="preserve">  1.63</v>
      </c>
      <c r="U83" s="145"/>
      <c r="V83" s="157" t="str">
        <f t="shared" si="23"/>
        <v>Sijas S-5 montāža</v>
      </c>
      <c r="W83" s="145" t="str">
        <f t="shared" si="32"/>
        <v>kg</v>
      </c>
      <c r="X83" s="165">
        <f t="shared" si="33"/>
        <v>679.29</v>
      </c>
    </row>
    <row r="84" spans="1:24">
      <c r="A84" s="164" t="s">
        <v>340</v>
      </c>
      <c r="B84" s="145"/>
      <c r="C84" s="153" t="s">
        <v>127</v>
      </c>
      <c r="D84" s="111" t="s">
        <v>93</v>
      </c>
      <c r="E84" s="158">
        <v>4888</v>
      </c>
      <c r="F84" s="23"/>
      <c r="G84" s="23"/>
      <c r="H84" s="23">
        <f t="shared" si="24"/>
        <v>0</v>
      </c>
      <c r="I84" s="23"/>
      <c r="J84" s="23"/>
      <c r="K84" s="24">
        <f t="shared" si="25"/>
        <v>0</v>
      </c>
      <c r="L84" s="24">
        <f t="shared" si="26"/>
        <v>0</v>
      </c>
      <c r="M84" s="24">
        <f t="shared" si="27"/>
        <v>0</v>
      </c>
      <c r="N84" s="24">
        <f t="shared" si="28"/>
        <v>0</v>
      </c>
      <c r="O84" s="24">
        <f t="shared" si="29"/>
        <v>0</v>
      </c>
      <c r="P84" s="24">
        <f t="shared" si="30"/>
        <v>0</v>
      </c>
      <c r="T84" s="145" t="str">
        <f t="shared" si="31"/>
        <v xml:space="preserve">  1.64</v>
      </c>
      <c r="U84" s="145"/>
      <c r="V84" s="157" t="str">
        <f t="shared" si="23"/>
        <v>Saites VS-1 montāža</v>
      </c>
      <c r="W84" s="145" t="str">
        <f t="shared" si="32"/>
        <v>kg</v>
      </c>
      <c r="X84" s="165">
        <f t="shared" si="33"/>
        <v>4888</v>
      </c>
    </row>
    <row r="85" spans="1:24">
      <c r="A85" s="164" t="s">
        <v>341</v>
      </c>
      <c r="B85" s="145"/>
      <c r="C85" s="152" t="s">
        <v>128</v>
      </c>
      <c r="D85" s="111" t="s">
        <v>93</v>
      </c>
      <c r="E85" s="158">
        <v>1209.74</v>
      </c>
      <c r="F85" s="23"/>
      <c r="G85" s="23"/>
      <c r="H85" s="23">
        <f t="shared" si="24"/>
        <v>0</v>
      </c>
      <c r="I85" s="23"/>
      <c r="J85" s="23"/>
      <c r="K85" s="24">
        <f t="shared" si="25"/>
        <v>0</v>
      </c>
      <c r="L85" s="24">
        <f t="shared" si="26"/>
        <v>0</v>
      </c>
      <c r="M85" s="24">
        <f t="shared" si="27"/>
        <v>0</v>
      </c>
      <c r="N85" s="24">
        <f t="shared" si="28"/>
        <v>0</v>
      </c>
      <c r="O85" s="24">
        <f t="shared" si="29"/>
        <v>0</v>
      </c>
      <c r="P85" s="24">
        <f t="shared" si="30"/>
        <v>0</v>
      </c>
      <c r="T85" s="145" t="str">
        <f t="shared" si="31"/>
        <v xml:space="preserve">  1.65</v>
      </c>
      <c r="U85" s="145"/>
      <c r="V85" s="157" t="str">
        <f t="shared" si="23"/>
        <v>Saites VS-2 montāža</v>
      </c>
      <c r="W85" s="145" t="str">
        <f t="shared" si="32"/>
        <v>kg</v>
      </c>
      <c r="X85" s="165">
        <f t="shared" si="33"/>
        <v>1209.74</v>
      </c>
    </row>
    <row r="86" spans="1:24">
      <c r="A86" s="164" t="s">
        <v>342</v>
      </c>
      <c r="B86" s="145"/>
      <c r="C86" s="153" t="s">
        <v>129</v>
      </c>
      <c r="D86" s="111" t="s">
        <v>93</v>
      </c>
      <c r="E86" s="158">
        <v>364.64</v>
      </c>
      <c r="F86" s="23"/>
      <c r="G86" s="23"/>
      <c r="H86" s="23">
        <f t="shared" si="24"/>
        <v>0</v>
      </c>
      <c r="I86" s="23"/>
      <c r="J86" s="23"/>
      <c r="K86" s="24">
        <f t="shared" si="25"/>
        <v>0</v>
      </c>
      <c r="L86" s="24">
        <f t="shared" si="26"/>
        <v>0</v>
      </c>
      <c r="M86" s="24">
        <f t="shared" si="27"/>
        <v>0</v>
      </c>
      <c r="N86" s="24">
        <f t="shared" si="28"/>
        <v>0</v>
      </c>
      <c r="O86" s="24">
        <f t="shared" si="29"/>
        <v>0</v>
      </c>
      <c r="P86" s="24">
        <f t="shared" si="30"/>
        <v>0</v>
      </c>
      <c r="T86" s="145" t="str">
        <f t="shared" si="31"/>
        <v xml:space="preserve">  1.66</v>
      </c>
      <c r="U86" s="145"/>
      <c r="V86" s="157" t="str">
        <f t="shared" si="23"/>
        <v>Saites VS-3.1 montāža</v>
      </c>
      <c r="W86" s="145" t="str">
        <f t="shared" si="32"/>
        <v>kg</v>
      </c>
      <c r="X86" s="165">
        <f t="shared" si="33"/>
        <v>364.64</v>
      </c>
    </row>
    <row r="87" spans="1:24">
      <c r="A87" s="164" t="s">
        <v>343</v>
      </c>
      <c r="B87" s="145"/>
      <c r="C87" s="152" t="s">
        <v>130</v>
      </c>
      <c r="D87" s="111" t="s">
        <v>93</v>
      </c>
      <c r="E87" s="158">
        <v>392.74</v>
      </c>
      <c r="F87" s="23"/>
      <c r="G87" s="23"/>
      <c r="H87" s="23">
        <f t="shared" si="24"/>
        <v>0</v>
      </c>
      <c r="I87" s="23"/>
      <c r="J87" s="23"/>
      <c r="K87" s="24">
        <f t="shared" si="25"/>
        <v>0</v>
      </c>
      <c r="L87" s="24">
        <f t="shared" si="26"/>
        <v>0</v>
      </c>
      <c r="M87" s="24">
        <f t="shared" si="27"/>
        <v>0</v>
      </c>
      <c r="N87" s="24">
        <f t="shared" si="28"/>
        <v>0</v>
      </c>
      <c r="O87" s="24">
        <f t="shared" si="29"/>
        <v>0</v>
      </c>
      <c r="P87" s="24">
        <f t="shared" si="30"/>
        <v>0</v>
      </c>
      <c r="T87" s="145" t="str">
        <f t="shared" si="31"/>
        <v xml:space="preserve">  1.67</v>
      </c>
      <c r="U87" s="145"/>
      <c r="V87" s="157" t="str">
        <f t="shared" si="23"/>
        <v>Saites VS-3.2 montāža</v>
      </c>
      <c r="W87" s="145" t="str">
        <f t="shared" si="32"/>
        <v>kg</v>
      </c>
      <c r="X87" s="165">
        <f t="shared" si="33"/>
        <v>392.74</v>
      </c>
    </row>
    <row r="88" spans="1:24">
      <c r="A88" s="164" t="s">
        <v>344</v>
      </c>
      <c r="B88" s="145"/>
      <c r="C88" s="152" t="s">
        <v>131</v>
      </c>
      <c r="D88" s="111" t="s">
        <v>93</v>
      </c>
      <c r="E88" s="158">
        <v>728.76</v>
      </c>
      <c r="F88" s="23"/>
      <c r="G88" s="23"/>
      <c r="H88" s="23">
        <f t="shared" si="24"/>
        <v>0</v>
      </c>
      <c r="I88" s="23"/>
      <c r="J88" s="23"/>
      <c r="K88" s="24">
        <f t="shared" si="25"/>
        <v>0</v>
      </c>
      <c r="L88" s="24">
        <f t="shared" si="26"/>
        <v>0</v>
      </c>
      <c r="M88" s="24">
        <f t="shared" si="27"/>
        <v>0</v>
      </c>
      <c r="N88" s="24">
        <f t="shared" si="28"/>
        <v>0</v>
      </c>
      <c r="O88" s="24">
        <f t="shared" si="29"/>
        <v>0</v>
      </c>
      <c r="P88" s="24">
        <f t="shared" si="30"/>
        <v>0</v>
      </c>
      <c r="T88" s="145" t="str">
        <f t="shared" si="31"/>
        <v xml:space="preserve">  1.68</v>
      </c>
      <c r="U88" s="145"/>
      <c r="V88" s="157" t="str">
        <f t="shared" si="23"/>
        <v>Saites VS-4.1 montāža</v>
      </c>
      <c r="W88" s="145" t="str">
        <f t="shared" si="32"/>
        <v>kg</v>
      </c>
      <c r="X88" s="165">
        <f t="shared" si="33"/>
        <v>728.76</v>
      </c>
    </row>
    <row r="89" spans="1:24">
      <c r="A89" s="164" t="s">
        <v>345</v>
      </c>
      <c r="B89" s="145"/>
      <c r="C89" s="153" t="s">
        <v>132</v>
      </c>
      <c r="D89" s="111" t="s">
        <v>93</v>
      </c>
      <c r="E89" s="158">
        <v>774.24</v>
      </c>
      <c r="F89" s="23"/>
      <c r="G89" s="23"/>
      <c r="H89" s="23">
        <f t="shared" si="24"/>
        <v>0</v>
      </c>
      <c r="I89" s="23"/>
      <c r="J89" s="23"/>
      <c r="K89" s="24">
        <f t="shared" si="25"/>
        <v>0</v>
      </c>
      <c r="L89" s="24">
        <f t="shared" si="26"/>
        <v>0</v>
      </c>
      <c r="M89" s="24">
        <f t="shared" si="27"/>
        <v>0</v>
      </c>
      <c r="N89" s="24">
        <f t="shared" si="28"/>
        <v>0</v>
      </c>
      <c r="O89" s="24">
        <f t="shared" si="29"/>
        <v>0</v>
      </c>
      <c r="P89" s="24">
        <f t="shared" si="30"/>
        <v>0</v>
      </c>
      <c r="T89" s="145" t="str">
        <f t="shared" si="31"/>
        <v xml:space="preserve">  1.69</v>
      </c>
      <c r="U89" s="145"/>
      <c r="V89" s="157" t="str">
        <f t="shared" si="23"/>
        <v>Saites VS-4.2 montāža</v>
      </c>
      <c r="W89" s="145" t="str">
        <f t="shared" si="32"/>
        <v>kg</v>
      </c>
      <c r="X89" s="165">
        <f t="shared" si="33"/>
        <v>774.24</v>
      </c>
    </row>
    <row r="90" spans="1:24" ht="38.25">
      <c r="A90" s="164" t="s">
        <v>346</v>
      </c>
      <c r="B90" s="145"/>
      <c r="C90" s="153" t="s">
        <v>133</v>
      </c>
      <c r="D90" s="111" t="s">
        <v>55</v>
      </c>
      <c r="E90" s="158">
        <v>580.91999999999996</v>
      </c>
      <c r="F90" s="23"/>
      <c r="G90" s="23"/>
      <c r="H90" s="23">
        <f t="shared" ref="H90:H120" si="34">ROUND(F90*G90,2)</f>
        <v>0</v>
      </c>
      <c r="I90" s="23"/>
      <c r="J90" s="23"/>
      <c r="K90" s="24">
        <f t="shared" ref="K90:K120" si="35">H90+I90+J90</f>
        <v>0</v>
      </c>
      <c r="L90" s="24">
        <f t="shared" ref="L90:L120" si="36">ROUND(E90*F90,2)</f>
        <v>0</v>
      </c>
      <c r="M90" s="24">
        <f t="shared" ref="M90:M120" si="37">ROUND(E90*H90,2)</f>
        <v>0</v>
      </c>
      <c r="N90" s="24">
        <f t="shared" ref="N90:N120" si="38">ROUND(E90*I90,2)</f>
        <v>0</v>
      </c>
      <c r="O90" s="24">
        <f t="shared" ref="O90:O120" si="39">ROUND(E90*J90,2)</f>
        <v>0</v>
      </c>
      <c r="P90" s="24">
        <f t="shared" ref="P90:P120" si="40">M90+N90+O90</f>
        <v>0</v>
      </c>
      <c r="T90" s="145" t="str">
        <f t="shared" ref="T90:T120" si="41">A90</f>
        <v xml:space="preserve">  1.70</v>
      </c>
      <c r="U90" s="145"/>
      <c r="V90" s="157" t="str">
        <f t="shared" ref="V90:V120" si="42">C90</f>
        <v>Tērauda konstrukciju tīrīšana, gruntēšana un krāsošana ar ekspluatācijas un ugunsdrošības apstākļiem atbilstošu krāsošanas programmu</v>
      </c>
      <c r="W90" s="145" t="str">
        <f t="shared" si="32"/>
        <v>m2</v>
      </c>
      <c r="X90" s="165">
        <f t="shared" si="33"/>
        <v>580.91999999999996</v>
      </c>
    </row>
    <row r="91" spans="1:24" ht="13.5">
      <c r="A91" s="178"/>
      <c r="B91" s="177"/>
      <c r="C91" s="182" t="s">
        <v>134</v>
      </c>
      <c r="D91" s="162"/>
      <c r="E91" s="176"/>
      <c r="F91" s="163"/>
      <c r="G91" s="163"/>
      <c r="H91" s="163"/>
      <c r="I91" s="163"/>
      <c r="J91" s="163"/>
      <c r="K91" s="163"/>
      <c r="L91" s="163"/>
      <c r="M91" s="163"/>
      <c r="N91" s="163"/>
      <c r="O91" s="163"/>
      <c r="P91" s="163"/>
      <c r="T91" s="145"/>
      <c r="U91" s="145"/>
      <c r="V91" s="157" t="str">
        <f t="shared" si="42"/>
        <v>Kopnes</v>
      </c>
      <c r="W91" s="145"/>
      <c r="X91" s="165"/>
    </row>
    <row r="92" spans="1:24">
      <c r="A92" s="164" t="s">
        <v>347</v>
      </c>
      <c r="B92" s="145"/>
      <c r="C92" s="152" t="s">
        <v>135</v>
      </c>
      <c r="D92" s="111" t="s">
        <v>93</v>
      </c>
      <c r="E92" s="158">
        <v>13092.44</v>
      </c>
      <c r="F92" s="23"/>
      <c r="G92" s="23"/>
      <c r="H92" s="23">
        <f t="shared" si="34"/>
        <v>0</v>
      </c>
      <c r="I92" s="23"/>
      <c r="J92" s="23"/>
      <c r="K92" s="24">
        <f t="shared" si="35"/>
        <v>0</v>
      </c>
      <c r="L92" s="24">
        <f t="shared" si="36"/>
        <v>0</v>
      </c>
      <c r="M92" s="24">
        <f t="shared" si="37"/>
        <v>0</v>
      </c>
      <c r="N92" s="24">
        <f t="shared" si="38"/>
        <v>0</v>
      </c>
      <c r="O92" s="24">
        <f t="shared" si="39"/>
        <v>0</v>
      </c>
      <c r="P92" s="24">
        <f t="shared" si="40"/>
        <v>0</v>
      </c>
      <c r="T92" s="145" t="str">
        <f t="shared" si="41"/>
        <v xml:space="preserve"> 1.71</v>
      </c>
      <c r="U92" s="145"/>
      <c r="V92" s="157" t="str">
        <f t="shared" si="42"/>
        <v>Kopņu KP-1 montāža</v>
      </c>
      <c r="W92" s="145" t="str">
        <f t="shared" si="32"/>
        <v>kg</v>
      </c>
      <c r="X92" s="165">
        <f t="shared" si="33"/>
        <v>13092.44</v>
      </c>
    </row>
    <row r="93" spans="1:24">
      <c r="A93" s="164" t="s">
        <v>348</v>
      </c>
      <c r="B93" s="145"/>
      <c r="C93" s="153" t="s">
        <v>136</v>
      </c>
      <c r="D93" s="111" t="s">
        <v>93</v>
      </c>
      <c r="E93" s="158">
        <v>7591.95</v>
      </c>
      <c r="F93" s="23"/>
      <c r="G93" s="23"/>
      <c r="H93" s="23">
        <f t="shared" si="34"/>
        <v>0</v>
      </c>
      <c r="I93" s="23"/>
      <c r="J93" s="23"/>
      <c r="K93" s="24">
        <f t="shared" si="35"/>
        <v>0</v>
      </c>
      <c r="L93" s="24">
        <f t="shared" si="36"/>
        <v>0</v>
      </c>
      <c r="M93" s="24">
        <f t="shared" si="37"/>
        <v>0</v>
      </c>
      <c r="N93" s="24">
        <f t="shared" si="38"/>
        <v>0</v>
      </c>
      <c r="O93" s="24">
        <f t="shared" si="39"/>
        <v>0</v>
      </c>
      <c r="P93" s="24">
        <f t="shared" si="40"/>
        <v>0</v>
      </c>
      <c r="T93" s="145" t="str">
        <f t="shared" si="41"/>
        <v xml:space="preserve"> 1.72</v>
      </c>
      <c r="U93" s="145"/>
      <c r="V93" s="157" t="str">
        <f t="shared" si="42"/>
        <v>Kopņu KP-2.1 montāža</v>
      </c>
      <c r="W93" s="145" t="str">
        <f t="shared" si="32"/>
        <v>kg</v>
      </c>
      <c r="X93" s="165">
        <f t="shared" si="33"/>
        <v>7591.95</v>
      </c>
    </row>
    <row r="94" spans="1:24">
      <c r="A94" s="164" t="s">
        <v>349</v>
      </c>
      <c r="B94" s="145"/>
      <c r="C94" s="153" t="s">
        <v>137</v>
      </c>
      <c r="D94" s="111" t="s">
        <v>93</v>
      </c>
      <c r="E94" s="158">
        <v>7151.7</v>
      </c>
      <c r="F94" s="23"/>
      <c r="G94" s="23"/>
      <c r="H94" s="23">
        <f t="shared" si="34"/>
        <v>0</v>
      </c>
      <c r="I94" s="23"/>
      <c r="J94" s="23"/>
      <c r="K94" s="24">
        <f t="shared" si="35"/>
        <v>0</v>
      </c>
      <c r="L94" s="24">
        <f t="shared" si="36"/>
        <v>0</v>
      </c>
      <c r="M94" s="24">
        <f t="shared" si="37"/>
        <v>0</v>
      </c>
      <c r="N94" s="24">
        <f t="shared" si="38"/>
        <v>0</v>
      </c>
      <c r="O94" s="24">
        <f t="shared" si="39"/>
        <v>0</v>
      </c>
      <c r="P94" s="24">
        <f t="shared" si="40"/>
        <v>0</v>
      </c>
      <c r="T94" s="145" t="str">
        <f t="shared" si="41"/>
        <v xml:space="preserve"> 1.73</v>
      </c>
      <c r="U94" s="145"/>
      <c r="V94" s="157" t="str">
        <f t="shared" si="42"/>
        <v>Kopņu KP-2.2 montāža</v>
      </c>
      <c r="W94" s="145" t="str">
        <f t="shared" si="32"/>
        <v>kg</v>
      </c>
      <c r="X94" s="165">
        <f t="shared" si="33"/>
        <v>7151.7</v>
      </c>
    </row>
    <row r="95" spans="1:24">
      <c r="A95" s="164" t="s">
        <v>350</v>
      </c>
      <c r="B95" s="145"/>
      <c r="C95" s="152" t="s">
        <v>138</v>
      </c>
      <c r="D95" s="111" t="s">
        <v>93</v>
      </c>
      <c r="E95" s="158">
        <v>7320.1</v>
      </c>
      <c r="F95" s="23"/>
      <c r="G95" s="23"/>
      <c r="H95" s="23">
        <f t="shared" si="34"/>
        <v>0</v>
      </c>
      <c r="I95" s="23"/>
      <c r="J95" s="23"/>
      <c r="K95" s="24">
        <f t="shared" si="35"/>
        <v>0</v>
      </c>
      <c r="L95" s="24">
        <f t="shared" si="36"/>
        <v>0</v>
      </c>
      <c r="M95" s="24">
        <f t="shared" si="37"/>
        <v>0</v>
      </c>
      <c r="N95" s="24">
        <f t="shared" si="38"/>
        <v>0</v>
      </c>
      <c r="O95" s="24">
        <f t="shared" si="39"/>
        <v>0</v>
      </c>
      <c r="P95" s="24">
        <f t="shared" si="40"/>
        <v>0</v>
      </c>
      <c r="T95" s="145" t="str">
        <f t="shared" si="41"/>
        <v xml:space="preserve"> 1.74</v>
      </c>
      <c r="U95" s="145"/>
      <c r="V95" s="157" t="str">
        <f t="shared" si="42"/>
        <v>Kopņu KP-2.3 montāža</v>
      </c>
      <c r="W95" s="145" t="str">
        <f t="shared" si="32"/>
        <v>kg</v>
      </c>
      <c r="X95" s="165">
        <f t="shared" si="33"/>
        <v>7320.1</v>
      </c>
    </row>
    <row r="96" spans="1:24">
      <c r="A96" s="164" t="s">
        <v>351</v>
      </c>
      <c r="B96" s="145"/>
      <c r="C96" s="153" t="s">
        <v>139</v>
      </c>
      <c r="D96" s="111" t="s">
        <v>93</v>
      </c>
      <c r="E96" s="158">
        <v>9974.16</v>
      </c>
      <c r="F96" s="23"/>
      <c r="G96" s="23"/>
      <c r="H96" s="23">
        <f t="shared" si="34"/>
        <v>0</v>
      </c>
      <c r="I96" s="23"/>
      <c r="J96" s="23"/>
      <c r="K96" s="24">
        <f t="shared" si="35"/>
        <v>0</v>
      </c>
      <c r="L96" s="24">
        <f t="shared" si="36"/>
        <v>0</v>
      </c>
      <c r="M96" s="24">
        <f t="shared" si="37"/>
        <v>0</v>
      </c>
      <c r="N96" s="24">
        <f t="shared" si="38"/>
        <v>0</v>
      </c>
      <c r="O96" s="24">
        <f t="shared" si="39"/>
        <v>0</v>
      </c>
      <c r="P96" s="24">
        <f t="shared" si="40"/>
        <v>0</v>
      </c>
      <c r="T96" s="145" t="str">
        <f t="shared" si="41"/>
        <v xml:space="preserve"> 1.75</v>
      </c>
      <c r="U96" s="145"/>
      <c r="V96" s="157" t="str">
        <f t="shared" si="42"/>
        <v>Kopņu KP-3 montāža</v>
      </c>
      <c r="W96" s="145" t="str">
        <f t="shared" si="32"/>
        <v>kg</v>
      </c>
      <c r="X96" s="165">
        <f t="shared" si="33"/>
        <v>9974.16</v>
      </c>
    </row>
    <row r="97" spans="1:24" ht="38.25">
      <c r="A97" s="164" t="s">
        <v>352</v>
      </c>
      <c r="B97" s="145"/>
      <c r="C97" s="152" t="s">
        <v>133</v>
      </c>
      <c r="D97" s="111" t="s">
        <v>55</v>
      </c>
      <c r="E97" s="158">
        <v>1308.78</v>
      </c>
      <c r="F97" s="23"/>
      <c r="G97" s="23"/>
      <c r="H97" s="23">
        <f t="shared" si="34"/>
        <v>0</v>
      </c>
      <c r="I97" s="23"/>
      <c r="J97" s="23"/>
      <c r="K97" s="24">
        <f t="shared" si="35"/>
        <v>0</v>
      </c>
      <c r="L97" s="24">
        <f t="shared" si="36"/>
        <v>0</v>
      </c>
      <c r="M97" s="24">
        <f t="shared" si="37"/>
        <v>0</v>
      </c>
      <c r="N97" s="24">
        <f t="shared" si="38"/>
        <v>0</v>
      </c>
      <c r="O97" s="24">
        <f t="shared" si="39"/>
        <v>0</v>
      </c>
      <c r="P97" s="24">
        <f t="shared" si="40"/>
        <v>0</v>
      </c>
      <c r="T97" s="145" t="str">
        <f t="shared" si="41"/>
        <v xml:space="preserve"> 1.76</v>
      </c>
      <c r="U97" s="145"/>
      <c r="V97" s="157" t="str">
        <f t="shared" si="42"/>
        <v>Tērauda konstrukciju tīrīšana, gruntēšana un krāsošana ar ekspluatācijas un ugunsdrošības apstākļiem atbilstošu krāsošanas programmu</v>
      </c>
      <c r="W97" s="145" t="str">
        <f t="shared" si="32"/>
        <v>m2</v>
      </c>
      <c r="X97" s="165">
        <f t="shared" si="33"/>
        <v>1308.78</v>
      </c>
    </row>
    <row r="98" spans="1:24" ht="13.5">
      <c r="A98" s="178"/>
      <c r="B98" s="177"/>
      <c r="C98" s="182" t="s">
        <v>140</v>
      </c>
      <c r="D98" s="162"/>
      <c r="E98" s="176"/>
      <c r="F98" s="163"/>
      <c r="G98" s="163"/>
      <c r="H98" s="163"/>
      <c r="I98" s="163"/>
      <c r="J98" s="163"/>
      <c r="K98" s="163"/>
      <c r="L98" s="163"/>
      <c r="M98" s="163"/>
      <c r="N98" s="163"/>
      <c r="O98" s="163"/>
      <c r="P98" s="163"/>
      <c r="T98" s="145"/>
      <c r="U98" s="145"/>
      <c r="V98" s="157" t="str">
        <f t="shared" si="42"/>
        <v>1.stāva pārsegums</v>
      </c>
      <c r="W98" s="145"/>
      <c r="X98" s="165"/>
    </row>
    <row r="99" spans="1:24" ht="38.25">
      <c r="A99" s="164" t="s">
        <v>353</v>
      </c>
      <c r="B99" s="145"/>
      <c r="C99" s="153" t="s">
        <v>141</v>
      </c>
      <c r="D99" s="111" t="s">
        <v>57</v>
      </c>
      <c r="E99" s="158">
        <v>40</v>
      </c>
      <c r="F99" s="23"/>
      <c r="G99" s="23"/>
      <c r="H99" s="23">
        <f t="shared" si="34"/>
        <v>0</v>
      </c>
      <c r="I99" s="23"/>
      <c r="J99" s="23"/>
      <c r="K99" s="24">
        <f t="shared" si="35"/>
        <v>0</v>
      </c>
      <c r="L99" s="24">
        <f t="shared" si="36"/>
        <v>0</v>
      </c>
      <c r="M99" s="24">
        <f t="shared" si="37"/>
        <v>0</v>
      </c>
      <c r="N99" s="24">
        <f t="shared" si="38"/>
        <v>0</v>
      </c>
      <c r="O99" s="24">
        <f t="shared" si="39"/>
        <v>0</v>
      </c>
      <c r="P99" s="24">
        <f t="shared" si="40"/>
        <v>0</v>
      </c>
      <c r="T99" s="145" t="str">
        <f t="shared" si="41"/>
        <v xml:space="preserve"> 1.77</v>
      </c>
      <c r="U99" s="145"/>
      <c r="V99" s="157" t="str">
        <f t="shared" si="42"/>
        <v>Pārseguma betonēšana, betons C25/30 F150 W10, iestrādājot ar sūkni, iesk.veidņu montāžu un demontāžu</v>
      </c>
      <c r="W99" s="145" t="str">
        <f t="shared" ref="W99:W120" si="43">D99</f>
        <v>m3</v>
      </c>
      <c r="X99" s="165">
        <f t="shared" ref="X99:X120" si="44">E99</f>
        <v>40</v>
      </c>
    </row>
    <row r="100" spans="1:24">
      <c r="A100" s="164" t="s">
        <v>354</v>
      </c>
      <c r="B100" s="145"/>
      <c r="C100" s="152" t="s">
        <v>99</v>
      </c>
      <c r="D100" s="111" t="s">
        <v>93</v>
      </c>
      <c r="E100" s="158">
        <v>4084</v>
      </c>
      <c r="F100" s="23"/>
      <c r="G100" s="23"/>
      <c r="H100" s="23">
        <f t="shared" si="34"/>
        <v>0</v>
      </c>
      <c r="I100" s="23"/>
      <c r="J100" s="23"/>
      <c r="K100" s="24">
        <f t="shared" si="35"/>
        <v>0</v>
      </c>
      <c r="L100" s="24">
        <f t="shared" si="36"/>
        <v>0</v>
      </c>
      <c r="M100" s="24">
        <f t="shared" si="37"/>
        <v>0</v>
      </c>
      <c r="N100" s="24">
        <f t="shared" si="38"/>
        <v>0</v>
      </c>
      <c r="O100" s="24">
        <f t="shared" si="39"/>
        <v>0</v>
      </c>
      <c r="P100" s="24">
        <f t="shared" si="40"/>
        <v>0</v>
      </c>
      <c r="T100" s="145" t="str">
        <f t="shared" si="41"/>
        <v xml:space="preserve"> 1.78</v>
      </c>
      <c r="U100" s="145"/>
      <c r="V100" s="157" t="str">
        <f t="shared" si="42"/>
        <v>Stiegrošana ar tērauda stiegrām B500B Ø12</v>
      </c>
      <c r="W100" s="145" t="str">
        <f t="shared" si="43"/>
        <v>kg</v>
      </c>
      <c r="X100" s="165">
        <f t="shared" si="44"/>
        <v>4084</v>
      </c>
    </row>
    <row r="101" spans="1:24" ht="13.5">
      <c r="A101" s="178"/>
      <c r="B101" s="177"/>
      <c r="C101" s="181" t="s">
        <v>142</v>
      </c>
      <c r="D101" s="162"/>
      <c r="E101" s="176"/>
      <c r="F101" s="163"/>
      <c r="G101" s="163"/>
      <c r="H101" s="163"/>
      <c r="I101" s="163"/>
      <c r="J101" s="163"/>
      <c r="K101" s="163"/>
      <c r="L101" s="163"/>
      <c r="M101" s="163"/>
      <c r="N101" s="163"/>
      <c r="O101" s="163"/>
      <c r="P101" s="163"/>
      <c r="T101" s="145"/>
      <c r="U101" s="145"/>
      <c r="V101" s="157" t="str">
        <f t="shared" si="42"/>
        <v>2. stāva pārsegums</v>
      </c>
      <c r="W101" s="145"/>
      <c r="X101" s="165"/>
    </row>
    <row r="102" spans="1:24" ht="38.25">
      <c r="A102" s="164" t="s">
        <v>355</v>
      </c>
      <c r="B102" s="145"/>
      <c r="C102" s="152" t="s">
        <v>141</v>
      </c>
      <c r="D102" s="111" t="s">
        <v>57</v>
      </c>
      <c r="E102" s="158">
        <v>118.7</v>
      </c>
      <c r="F102" s="23"/>
      <c r="G102" s="23"/>
      <c r="H102" s="23">
        <f t="shared" si="34"/>
        <v>0</v>
      </c>
      <c r="I102" s="23"/>
      <c r="J102" s="23"/>
      <c r="K102" s="24">
        <f t="shared" si="35"/>
        <v>0</v>
      </c>
      <c r="L102" s="24">
        <f t="shared" si="36"/>
        <v>0</v>
      </c>
      <c r="M102" s="24">
        <f t="shared" si="37"/>
        <v>0</v>
      </c>
      <c r="N102" s="24">
        <f t="shared" si="38"/>
        <v>0</v>
      </c>
      <c r="O102" s="24">
        <f t="shared" si="39"/>
        <v>0</v>
      </c>
      <c r="P102" s="24">
        <f t="shared" si="40"/>
        <v>0</v>
      </c>
      <c r="T102" s="145" t="str">
        <f t="shared" si="41"/>
        <v xml:space="preserve"> 1.79</v>
      </c>
      <c r="U102" s="145"/>
      <c r="V102" s="157" t="str">
        <f t="shared" si="42"/>
        <v>Pārseguma betonēšana, betons C25/30 F150 W10, iestrādājot ar sūkni, iesk.veidņu montāžu un demontāžu</v>
      </c>
      <c r="W102" s="145" t="str">
        <f t="shared" si="43"/>
        <v>m3</v>
      </c>
      <c r="X102" s="165">
        <f t="shared" si="44"/>
        <v>118.7</v>
      </c>
    </row>
    <row r="103" spans="1:24">
      <c r="A103" s="164" t="s">
        <v>356</v>
      </c>
      <c r="B103" s="145"/>
      <c r="C103" s="152" t="s">
        <v>99</v>
      </c>
      <c r="D103" s="111" t="s">
        <v>93</v>
      </c>
      <c r="E103" s="158">
        <v>17169.599999999999</v>
      </c>
      <c r="F103" s="23"/>
      <c r="G103" s="23"/>
      <c r="H103" s="23">
        <f t="shared" si="34"/>
        <v>0</v>
      </c>
      <c r="I103" s="23"/>
      <c r="J103" s="23"/>
      <c r="K103" s="24">
        <f t="shared" si="35"/>
        <v>0</v>
      </c>
      <c r="L103" s="24">
        <f t="shared" si="36"/>
        <v>0</v>
      </c>
      <c r="M103" s="24">
        <f t="shared" si="37"/>
        <v>0</v>
      </c>
      <c r="N103" s="24">
        <f t="shared" si="38"/>
        <v>0</v>
      </c>
      <c r="O103" s="24">
        <f t="shared" si="39"/>
        <v>0</v>
      </c>
      <c r="P103" s="24">
        <f t="shared" si="40"/>
        <v>0</v>
      </c>
      <c r="T103" s="145" t="str">
        <f t="shared" si="41"/>
        <v xml:space="preserve"> 1.80</v>
      </c>
      <c r="U103" s="145"/>
      <c r="V103" s="157" t="str">
        <f t="shared" si="42"/>
        <v>Stiegrošana ar tērauda stiegrām B500B Ø12</v>
      </c>
      <c r="W103" s="145" t="str">
        <f t="shared" si="43"/>
        <v>kg</v>
      </c>
      <c r="X103" s="165">
        <f t="shared" si="44"/>
        <v>17169.599999999999</v>
      </c>
    </row>
    <row r="104" spans="1:24">
      <c r="A104" s="164" t="s">
        <v>357</v>
      </c>
      <c r="B104" s="145"/>
      <c r="C104" s="153" t="s">
        <v>143</v>
      </c>
      <c r="D104" s="111" t="s">
        <v>61</v>
      </c>
      <c r="E104" s="158">
        <v>2</v>
      </c>
      <c r="F104" s="23"/>
      <c r="G104" s="23"/>
      <c r="H104" s="23">
        <f t="shared" si="34"/>
        <v>0</v>
      </c>
      <c r="I104" s="23"/>
      <c r="J104" s="23"/>
      <c r="K104" s="24">
        <f t="shared" si="35"/>
        <v>0</v>
      </c>
      <c r="L104" s="24">
        <f t="shared" si="36"/>
        <v>0</v>
      </c>
      <c r="M104" s="24">
        <f t="shared" si="37"/>
        <v>0</v>
      </c>
      <c r="N104" s="24">
        <f t="shared" si="38"/>
        <v>0</v>
      </c>
      <c r="O104" s="24">
        <f t="shared" si="39"/>
        <v>0</v>
      </c>
      <c r="P104" s="24">
        <f t="shared" si="40"/>
        <v>0</v>
      </c>
      <c r="T104" s="145" t="str">
        <f t="shared" si="41"/>
        <v xml:space="preserve"> 1.81</v>
      </c>
      <c r="U104" s="145"/>
      <c r="V104" s="157" t="str">
        <f t="shared" si="42"/>
        <v>Ieliekamā detaļa ID-2</v>
      </c>
      <c r="W104" s="145" t="str">
        <f t="shared" si="43"/>
        <v>gb.</v>
      </c>
      <c r="X104" s="165">
        <f t="shared" si="44"/>
        <v>2</v>
      </c>
    </row>
    <row r="105" spans="1:24" ht="13.5">
      <c r="A105" s="178"/>
      <c r="B105" s="177"/>
      <c r="C105" s="181" t="s">
        <v>144</v>
      </c>
      <c r="D105" s="162"/>
      <c r="E105" s="176"/>
      <c r="F105" s="163"/>
      <c r="G105" s="163"/>
      <c r="H105" s="163"/>
      <c r="I105" s="163"/>
      <c r="J105" s="163"/>
      <c r="K105" s="163"/>
      <c r="L105" s="163"/>
      <c r="M105" s="163"/>
      <c r="N105" s="163"/>
      <c r="O105" s="163"/>
      <c r="P105" s="163"/>
      <c r="T105" s="145"/>
      <c r="U105" s="145"/>
      <c r="V105" s="157" t="str">
        <f t="shared" si="42"/>
        <v>Ēkas iekšējās kāpnes K-1 un K-2</v>
      </c>
      <c r="W105" s="145"/>
      <c r="X105" s="165"/>
    </row>
    <row r="106" spans="1:24" ht="25.5">
      <c r="A106" s="164" t="s">
        <v>358</v>
      </c>
      <c r="B106" s="145"/>
      <c r="C106" s="152" t="s">
        <v>145</v>
      </c>
      <c r="D106" s="111" t="s">
        <v>57</v>
      </c>
      <c r="E106" s="158">
        <v>4.5999999999999996</v>
      </c>
      <c r="F106" s="23"/>
      <c r="G106" s="23"/>
      <c r="H106" s="23">
        <f t="shared" si="34"/>
        <v>0</v>
      </c>
      <c r="I106" s="23"/>
      <c r="J106" s="23"/>
      <c r="K106" s="24">
        <f t="shared" si="35"/>
        <v>0</v>
      </c>
      <c r="L106" s="24">
        <f t="shared" si="36"/>
        <v>0</v>
      </c>
      <c r="M106" s="24">
        <f t="shared" si="37"/>
        <v>0</v>
      </c>
      <c r="N106" s="24">
        <f t="shared" si="38"/>
        <v>0</v>
      </c>
      <c r="O106" s="24">
        <f t="shared" si="39"/>
        <v>0</v>
      </c>
      <c r="P106" s="24">
        <f t="shared" si="40"/>
        <v>0</v>
      </c>
      <c r="T106" s="145" t="str">
        <f t="shared" si="41"/>
        <v xml:space="preserve"> 1.82</v>
      </c>
      <c r="U106" s="145"/>
      <c r="V106" s="157" t="str">
        <f t="shared" si="42"/>
        <v>Betons C25/30 F150 W10, iestrādājot ar sūkni, iesk.veidņu montāžu un demontāžu</v>
      </c>
      <c r="W106" s="145" t="str">
        <f t="shared" si="43"/>
        <v>m3</v>
      </c>
      <c r="X106" s="165">
        <f t="shared" si="44"/>
        <v>4.5999999999999996</v>
      </c>
    </row>
    <row r="107" spans="1:24">
      <c r="A107" s="164" t="s">
        <v>359</v>
      </c>
      <c r="B107" s="145"/>
      <c r="C107" s="153" t="s">
        <v>99</v>
      </c>
      <c r="D107" s="111" t="s">
        <v>93</v>
      </c>
      <c r="E107" s="158">
        <v>544.29999999999995</v>
      </c>
      <c r="F107" s="23"/>
      <c r="G107" s="23"/>
      <c r="H107" s="23">
        <f t="shared" si="34"/>
        <v>0</v>
      </c>
      <c r="I107" s="23"/>
      <c r="J107" s="23"/>
      <c r="K107" s="24">
        <f t="shared" si="35"/>
        <v>0</v>
      </c>
      <c r="L107" s="24">
        <f t="shared" si="36"/>
        <v>0</v>
      </c>
      <c r="M107" s="24">
        <f t="shared" si="37"/>
        <v>0</v>
      </c>
      <c r="N107" s="24">
        <f t="shared" si="38"/>
        <v>0</v>
      </c>
      <c r="O107" s="24">
        <f t="shared" si="39"/>
        <v>0</v>
      </c>
      <c r="P107" s="24">
        <f t="shared" si="40"/>
        <v>0</v>
      </c>
      <c r="T107" s="145" t="str">
        <f t="shared" si="41"/>
        <v xml:space="preserve"> 1.83</v>
      </c>
      <c r="U107" s="145"/>
      <c r="V107" s="157" t="str">
        <f t="shared" si="42"/>
        <v>Stiegrošana ar tērauda stiegrām B500B Ø12</v>
      </c>
      <c r="W107" s="145" t="str">
        <f t="shared" si="43"/>
        <v>kg</v>
      </c>
      <c r="X107" s="165">
        <f t="shared" si="44"/>
        <v>544.29999999999995</v>
      </c>
    </row>
    <row r="108" spans="1:24" ht="13.5">
      <c r="A108" s="178"/>
      <c r="B108" s="177"/>
      <c r="C108" s="181" t="s">
        <v>146</v>
      </c>
      <c r="D108" s="162"/>
      <c r="E108" s="176"/>
      <c r="F108" s="163"/>
      <c r="G108" s="163"/>
      <c r="H108" s="163"/>
      <c r="I108" s="163"/>
      <c r="J108" s="163"/>
      <c r="K108" s="163"/>
      <c r="L108" s="163"/>
      <c r="M108" s="163"/>
      <c r="N108" s="163"/>
      <c r="O108" s="163"/>
      <c r="P108" s="163"/>
      <c r="T108" s="145"/>
      <c r="U108" s="145"/>
      <c r="V108" s="157" t="str">
        <f t="shared" si="42"/>
        <v>1. stāva grīdas plātne</v>
      </c>
      <c r="W108" s="145"/>
      <c r="X108" s="165"/>
    </row>
    <row r="109" spans="1:24" ht="25.5">
      <c r="A109" s="164" t="s">
        <v>360</v>
      </c>
      <c r="B109" s="145"/>
      <c r="C109" s="152" t="s">
        <v>145</v>
      </c>
      <c r="D109" s="111" t="s">
        <v>57</v>
      </c>
      <c r="E109" s="158">
        <v>28.5</v>
      </c>
      <c r="F109" s="23"/>
      <c r="G109" s="23"/>
      <c r="H109" s="23">
        <f t="shared" si="34"/>
        <v>0</v>
      </c>
      <c r="I109" s="23"/>
      <c r="J109" s="23"/>
      <c r="K109" s="24">
        <f t="shared" si="35"/>
        <v>0</v>
      </c>
      <c r="L109" s="24">
        <f t="shared" si="36"/>
        <v>0</v>
      </c>
      <c r="M109" s="24">
        <f t="shared" si="37"/>
        <v>0</v>
      </c>
      <c r="N109" s="24">
        <f t="shared" si="38"/>
        <v>0</v>
      </c>
      <c r="O109" s="24">
        <f t="shared" si="39"/>
        <v>0</v>
      </c>
      <c r="P109" s="24">
        <f t="shared" si="40"/>
        <v>0</v>
      </c>
      <c r="T109" s="145" t="str">
        <f t="shared" si="41"/>
        <v xml:space="preserve"> 1.84</v>
      </c>
      <c r="U109" s="145"/>
      <c r="V109" s="157" t="str">
        <f t="shared" si="42"/>
        <v>Betons C25/30 F150 W10, iestrādājot ar sūkni, iesk.veidņu montāžu un demontāžu</v>
      </c>
      <c r="W109" s="145" t="str">
        <f t="shared" si="43"/>
        <v>m3</v>
      </c>
      <c r="X109" s="165">
        <f t="shared" si="44"/>
        <v>28.5</v>
      </c>
    </row>
    <row r="110" spans="1:24">
      <c r="A110" s="164" t="s">
        <v>361</v>
      </c>
      <c r="B110" s="145"/>
      <c r="C110" s="152" t="s">
        <v>99</v>
      </c>
      <c r="D110" s="111" t="s">
        <v>93</v>
      </c>
      <c r="E110" s="158">
        <v>3661.8</v>
      </c>
      <c r="F110" s="23"/>
      <c r="G110" s="23"/>
      <c r="H110" s="23">
        <f t="shared" si="34"/>
        <v>0</v>
      </c>
      <c r="I110" s="23"/>
      <c r="J110" s="23"/>
      <c r="K110" s="24">
        <f t="shared" si="35"/>
        <v>0</v>
      </c>
      <c r="L110" s="24">
        <f t="shared" si="36"/>
        <v>0</v>
      </c>
      <c r="M110" s="24">
        <f t="shared" si="37"/>
        <v>0</v>
      </c>
      <c r="N110" s="24">
        <f t="shared" si="38"/>
        <v>0</v>
      </c>
      <c r="O110" s="24">
        <f t="shared" si="39"/>
        <v>0</v>
      </c>
      <c r="P110" s="24">
        <f t="shared" si="40"/>
        <v>0</v>
      </c>
      <c r="T110" s="145" t="str">
        <f t="shared" si="41"/>
        <v xml:space="preserve"> 1.85</v>
      </c>
      <c r="U110" s="145"/>
      <c r="V110" s="157" t="str">
        <f t="shared" si="42"/>
        <v>Stiegrošana ar tērauda stiegrām B500B Ø12</v>
      </c>
      <c r="W110" s="145" t="str">
        <f t="shared" si="43"/>
        <v>kg</v>
      </c>
      <c r="X110" s="165">
        <f t="shared" si="44"/>
        <v>3661.8</v>
      </c>
    </row>
    <row r="111" spans="1:24" ht="13.5">
      <c r="A111" s="178"/>
      <c r="B111" s="177"/>
      <c r="C111" s="181" t="s">
        <v>147</v>
      </c>
      <c r="D111" s="162"/>
      <c r="E111" s="176"/>
      <c r="F111" s="163"/>
      <c r="G111" s="163"/>
      <c r="H111" s="163"/>
      <c r="I111" s="163"/>
      <c r="J111" s="163"/>
      <c r="K111" s="163"/>
      <c r="L111" s="163"/>
      <c r="M111" s="163"/>
      <c r="N111" s="163"/>
      <c r="O111" s="163"/>
      <c r="P111" s="163"/>
      <c r="T111" s="145"/>
      <c r="U111" s="145"/>
      <c r="V111" s="157" t="str">
        <f t="shared" si="42"/>
        <v>Skatuves grīdas plātne</v>
      </c>
      <c r="W111" s="145"/>
      <c r="X111" s="165"/>
    </row>
    <row r="112" spans="1:24" ht="25.5">
      <c r="A112" s="164" t="s">
        <v>361</v>
      </c>
      <c r="B112" s="145"/>
      <c r="C112" s="153" t="s">
        <v>145</v>
      </c>
      <c r="D112" s="111" t="s">
        <v>57</v>
      </c>
      <c r="E112" s="158">
        <v>28.25</v>
      </c>
      <c r="F112" s="23"/>
      <c r="G112" s="23"/>
      <c r="H112" s="23">
        <f t="shared" si="34"/>
        <v>0</v>
      </c>
      <c r="I112" s="23"/>
      <c r="J112" s="23"/>
      <c r="K112" s="24">
        <f t="shared" si="35"/>
        <v>0</v>
      </c>
      <c r="L112" s="24">
        <f t="shared" si="36"/>
        <v>0</v>
      </c>
      <c r="M112" s="24">
        <f t="shared" si="37"/>
        <v>0</v>
      </c>
      <c r="N112" s="24">
        <f t="shared" si="38"/>
        <v>0</v>
      </c>
      <c r="O112" s="24">
        <f t="shared" si="39"/>
        <v>0</v>
      </c>
      <c r="P112" s="24">
        <f t="shared" si="40"/>
        <v>0</v>
      </c>
      <c r="T112" s="145" t="str">
        <f t="shared" si="41"/>
        <v xml:space="preserve"> 1.85</v>
      </c>
      <c r="U112" s="145"/>
      <c r="V112" s="157" t="str">
        <f t="shared" si="42"/>
        <v>Betons C25/30 F150 W10, iestrādājot ar sūkni, iesk.veidņu montāžu un demontāžu</v>
      </c>
      <c r="W112" s="145" t="str">
        <f t="shared" si="43"/>
        <v>m3</v>
      </c>
      <c r="X112" s="165">
        <f t="shared" si="44"/>
        <v>28.25</v>
      </c>
    </row>
    <row r="113" spans="1:24">
      <c r="A113" s="164" t="s">
        <v>362</v>
      </c>
      <c r="B113" s="145"/>
      <c r="C113" s="152" t="s">
        <v>99</v>
      </c>
      <c r="D113" s="111" t="s">
        <v>93</v>
      </c>
      <c r="E113" s="158">
        <v>3661.8</v>
      </c>
      <c r="F113" s="23"/>
      <c r="G113" s="23"/>
      <c r="H113" s="23">
        <f t="shared" si="34"/>
        <v>0</v>
      </c>
      <c r="I113" s="23"/>
      <c r="J113" s="23"/>
      <c r="K113" s="24">
        <f t="shared" si="35"/>
        <v>0</v>
      </c>
      <c r="L113" s="24">
        <f t="shared" si="36"/>
        <v>0</v>
      </c>
      <c r="M113" s="24">
        <f t="shared" si="37"/>
        <v>0</v>
      </c>
      <c r="N113" s="24">
        <f t="shared" si="38"/>
        <v>0</v>
      </c>
      <c r="O113" s="24">
        <f t="shared" si="39"/>
        <v>0</v>
      </c>
      <c r="P113" s="24">
        <f t="shared" si="40"/>
        <v>0</v>
      </c>
      <c r="T113" s="145" t="str">
        <f t="shared" si="41"/>
        <v xml:space="preserve"> 1.86</v>
      </c>
      <c r="U113" s="145"/>
      <c r="V113" s="157" t="str">
        <f t="shared" si="42"/>
        <v>Stiegrošana ar tērauda stiegrām B500B Ø12</v>
      </c>
      <c r="W113" s="145" t="str">
        <f t="shared" si="43"/>
        <v>kg</v>
      </c>
      <c r="X113" s="165">
        <f t="shared" si="44"/>
        <v>3661.8</v>
      </c>
    </row>
    <row r="114" spans="1:24" ht="27">
      <c r="A114" s="178"/>
      <c r="B114" s="177"/>
      <c r="C114" s="181" t="s">
        <v>148</v>
      </c>
      <c r="D114" s="162"/>
      <c r="E114" s="176"/>
      <c r="F114" s="163"/>
      <c r="G114" s="163"/>
      <c r="H114" s="163"/>
      <c r="I114" s="163"/>
      <c r="J114" s="163"/>
      <c r="K114" s="163"/>
      <c r="L114" s="163"/>
      <c r="M114" s="163"/>
      <c r="N114" s="163"/>
      <c r="O114" s="163"/>
      <c r="P114" s="163"/>
      <c r="T114" s="145"/>
      <c r="U114" s="145"/>
      <c r="V114" s="157" t="str">
        <f t="shared" si="42"/>
        <v>Zāles grīdas plātne un ārējās kāpnes, pandusi</v>
      </c>
      <c r="W114" s="145"/>
      <c r="X114" s="165"/>
    </row>
    <row r="115" spans="1:24" ht="25.5">
      <c r="A115" s="164" t="s">
        <v>363</v>
      </c>
      <c r="B115" s="145"/>
      <c r="C115" s="152" t="s">
        <v>145</v>
      </c>
      <c r="D115" s="111" t="s">
        <v>57</v>
      </c>
      <c r="E115" s="158">
        <v>126</v>
      </c>
      <c r="F115" s="23"/>
      <c r="G115" s="23"/>
      <c r="H115" s="23">
        <f t="shared" si="34"/>
        <v>0</v>
      </c>
      <c r="I115" s="23"/>
      <c r="J115" s="23"/>
      <c r="K115" s="24">
        <f t="shared" si="35"/>
        <v>0</v>
      </c>
      <c r="L115" s="24">
        <f t="shared" si="36"/>
        <v>0</v>
      </c>
      <c r="M115" s="24">
        <f t="shared" si="37"/>
        <v>0</v>
      </c>
      <c r="N115" s="24">
        <f t="shared" si="38"/>
        <v>0</v>
      </c>
      <c r="O115" s="24">
        <f t="shared" si="39"/>
        <v>0</v>
      </c>
      <c r="P115" s="24">
        <f t="shared" si="40"/>
        <v>0</v>
      </c>
      <c r="T115" s="145" t="str">
        <f t="shared" si="41"/>
        <v xml:space="preserve"> 1.87</v>
      </c>
      <c r="U115" s="145"/>
      <c r="V115" s="157" t="str">
        <f t="shared" si="42"/>
        <v>Betons C25/30 F150 W10, iestrādājot ar sūkni, iesk.veidņu montāžu un demontāžu</v>
      </c>
      <c r="W115" s="145" t="str">
        <f t="shared" si="43"/>
        <v>m3</v>
      </c>
      <c r="X115" s="165">
        <f t="shared" si="44"/>
        <v>126</v>
      </c>
    </row>
    <row r="116" spans="1:24">
      <c r="A116" s="164" t="s">
        <v>364</v>
      </c>
      <c r="B116" s="145"/>
      <c r="C116" s="152" t="s">
        <v>99</v>
      </c>
      <c r="D116" s="111" t="s">
        <v>93</v>
      </c>
      <c r="E116" s="158">
        <v>15081.5</v>
      </c>
      <c r="F116" s="23"/>
      <c r="G116" s="23"/>
      <c r="H116" s="23">
        <f t="shared" si="34"/>
        <v>0</v>
      </c>
      <c r="I116" s="23"/>
      <c r="J116" s="23"/>
      <c r="K116" s="24">
        <f t="shared" si="35"/>
        <v>0</v>
      </c>
      <c r="L116" s="24">
        <f t="shared" si="36"/>
        <v>0</v>
      </c>
      <c r="M116" s="24">
        <f t="shared" si="37"/>
        <v>0</v>
      </c>
      <c r="N116" s="24">
        <f t="shared" si="38"/>
        <v>0</v>
      </c>
      <c r="O116" s="24">
        <f t="shared" si="39"/>
        <v>0</v>
      </c>
      <c r="P116" s="24">
        <f t="shared" si="40"/>
        <v>0</v>
      </c>
      <c r="T116" s="145" t="str">
        <f t="shared" si="41"/>
        <v xml:space="preserve"> 1.88</v>
      </c>
      <c r="U116" s="145"/>
      <c r="V116" s="157" t="str">
        <f t="shared" si="42"/>
        <v>Stiegrošana ar tērauda stiegrām B500B Ø12</v>
      </c>
      <c r="W116" s="145" t="str">
        <f t="shared" si="43"/>
        <v>kg</v>
      </c>
      <c r="X116" s="165">
        <f t="shared" si="44"/>
        <v>15081.5</v>
      </c>
    </row>
    <row r="117" spans="1:24">
      <c r="A117" s="164" t="s">
        <v>365</v>
      </c>
      <c r="B117" s="145"/>
      <c r="C117" s="153" t="s">
        <v>149</v>
      </c>
      <c r="D117" s="111" t="s">
        <v>56</v>
      </c>
      <c r="E117" s="158">
        <v>37.4</v>
      </c>
      <c r="F117" s="23"/>
      <c r="G117" s="23"/>
      <c r="H117" s="23">
        <f t="shared" si="34"/>
        <v>0</v>
      </c>
      <c r="I117" s="23"/>
      <c r="J117" s="23"/>
      <c r="K117" s="24">
        <f t="shared" si="35"/>
        <v>0</v>
      </c>
      <c r="L117" s="24">
        <f t="shared" si="36"/>
        <v>0</v>
      </c>
      <c r="M117" s="24">
        <f t="shared" si="37"/>
        <v>0</v>
      </c>
      <c r="N117" s="24">
        <f t="shared" si="38"/>
        <v>0</v>
      </c>
      <c r="O117" s="24">
        <f t="shared" si="39"/>
        <v>0</v>
      </c>
      <c r="P117" s="24">
        <f t="shared" si="40"/>
        <v>0</v>
      </c>
      <c r="T117" s="145" t="str">
        <f t="shared" si="41"/>
        <v xml:space="preserve"> 1.89</v>
      </c>
      <c r="U117" s="145"/>
      <c r="V117" s="157" t="str">
        <f t="shared" si="42"/>
        <v>Ieliekamā detaļa ID-1</v>
      </c>
      <c r="W117" s="145" t="str">
        <f t="shared" si="43"/>
        <v>m</v>
      </c>
      <c r="X117" s="165">
        <f t="shared" si="44"/>
        <v>37.4</v>
      </c>
    </row>
    <row r="118" spans="1:24" ht="13.5">
      <c r="A118" s="178"/>
      <c r="B118" s="177"/>
      <c r="C118" s="182" t="s">
        <v>150</v>
      </c>
      <c r="D118" s="162"/>
      <c r="E118" s="176"/>
      <c r="F118" s="163"/>
      <c r="G118" s="163"/>
      <c r="H118" s="163"/>
      <c r="I118" s="163"/>
      <c r="J118" s="163"/>
      <c r="K118" s="163"/>
      <c r="L118" s="163"/>
      <c r="M118" s="163"/>
      <c r="N118" s="163"/>
      <c r="O118" s="163"/>
      <c r="P118" s="163"/>
      <c r="T118" s="145"/>
      <c r="U118" s="145"/>
      <c r="V118" s="157" t="str">
        <f t="shared" si="42"/>
        <v>Ārējās kāpnes teritorijā</v>
      </c>
      <c r="W118" s="145"/>
      <c r="X118" s="165"/>
    </row>
    <row r="119" spans="1:24" ht="25.5">
      <c r="A119" s="164" t="s">
        <v>366</v>
      </c>
      <c r="B119" s="145"/>
      <c r="C119" s="153" t="s">
        <v>145</v>
      </c>
      <c r="D119" s="111" t="s">
        <v>57</v>
      </c>
      <c r="E119" s="158">
        <v>5.2</v>
      </c>
      <c r="F119" s="23"/>
      <c r="G119" s="23"/>
      <c r="H119" s="23">
        <f t="shared" si="34"/>
        <v>0</v>
      </c>
      <c r="I119" s="23"/>
      <c r="J119" s="23"/>
      <c r="K119" s="24">
        <f t="shared" si="35"/>
        <v>0</v>
      </c>
      <c r="L119" s="24">
        <f t="shared" si="36"/>
        <v>0</v>
      </c>
      <c r="M119" s="24">
        <f t="shared" si="37"/>
        <v>0</v>
      </c>
      <c r="N119" s="24">
        <f t="shared" si="38"/>
        <v>0</v>
      </c>
      <c r="O119" s="24">
        <f t="shared" si="39"/>
        <v>0</v>
      </c>
      <c r="P119" s="24">
        <f t="shared" si="40"/>
        <v>0</v>
      </c>
      <c r="T119" s="145" t="str">
        <f t="shared" si="41"/>
        <v xml:space="preserve"> 1.90</v>
      </c>
      <c r="U119" s="145"/>
      <c r="V119" s="157" t="str">
        <f t="shared" si="42"/>
        <v>Betons C25/30 F150 W10, iestrādājot ar sūkni, iesk.veidņu montāžu un demontāžu</v>
      </c>
      <c r="W119" s="145" t="str">
        <f t="shared" si="43"/>
        <v>m3</v>
      </c>
      <c r="X119" s="165">
        <f t="shared" si="44"/>
        <v>5.2</v>
      </c>
    </row>
    <row r="120" spans="1:24">
      <c r="A120" s="164" t="s">
        <v>367</v>
      </c>
      <c r="B120" s="145"/>
      <c r="C120" s="152" t="s">
        <v>99</v>
      </c>
      <c r="D120" s="111" t="s">
        <v>93</v>
      </c>
      <c r="E120" s="158">
        <v>601.75</v>
      </c>
      <c r="F120" s="23"/>
      <c r="G120" s="23"/>
      <c r="H120" s="23">
        <f t="shared" si="34"/>
        <v>0</v>
      </c>
      <c r="I120" s="23"/>
      <c r="J120" s="23"/>
      <c r="K120" s="24">
        <f t="shared" si="35"/>
        <v>0</v>
      </c>
      <c r="L120" s="24">
        <f t="shared" si="36"/>
        <v>0</v>
      </c>
      <c r="M120" s="24">
        <f t="shared" si="37"/>
        <v>0</v>
      </c>
      <c r="N120" s="24">
        <f t="shared" si="38"/>
        <v>0</v>
      </c>
      <c r="O120" s="24">
        <f t="shared" si="39"/>
        <v>0</v>
      </c>
      <c r="P120" s="24">
        <f t="shared" si="40"/>
        <v>0</v>
      </c>
      <c r="T120" s="145" t="str">
        <f t="shared" si="41"/>
        <v xml:space="preserve"> 1.91</v>
      </c>
      <c r="U120" s="145"/>
      <c r="V120" s="157" t="str">
        <f t="shared" si="42"/>
        <v>Stiegrošana ar tērauda stiegrām B500B Ø12</v>
      </c>
      <c r="W120" s="145" t="str">
        <f t="shared" si="43"/>
        <v>kg</v>
      </c>
      <c r="X120" s="165">
        <f t="shared" si="44"/>
        <v>601.75</v>
      </c>
    </row>
    <row r="121" spans="1:24" ht="25.5">
      <c r="A121" s="164" t="s">
        <v>368</v>
      </c>
      <c r="B121" s="145"/>
      <c r="C121" s="152" t="s">
        <v>90</v>
      </c>
      <c r="D121" s="111" t="s">
        <v>57</v>
      </c>
      <c r="E121" s="158">
        <v>1.05</v>
      </c>
      <c r="F121" s="23"/>
      <c r="G121" s="23"/>
      <c r="H121" s="23">
        <f t="shared" si="24"/>
        <v>0</v>
      </c>
      <c r="I121" s="23"/>
      <c r="J121" s="23"/>
      <c r="K121" s="24">
        <f t="shared" si="25"/>
        <v>0</v>
      </c>
      <c r="L121" s="24">
        <f t="shared" si="26"/>
        <v>0</v>
      </c>
      <c r="M121" s="24">
        <f t="shared" si="27"/>
        <v>0</v>
      </c>
      <c r="N121" s="24">
        <f t="shared" si="28"/>
        <v>0</v>
      </c>
      <c r="O121" s="24">
        <f t="shared" si="29"/>
        <v>0</v>
      </c>
      <c r="P121" s="24">
        <f t="shared" si="30"/>
        <v>0</v>
      </c>
      <c r="T121" s="145" t="str">
        <f t="shared" si="31"/>
        <v xml:space="preserve"> 1.92</v>
      </c>
      <c r="U121" s="145"/>
      <c r="V121" s="157" t="str">
        <f t="shared" si="23"/>
        <v xml:space="preserve">Blietētu šķembu pamatojuma (fr.8-32mm) izbūve zem pamatiem </v>
      </c>
      <c r="W121" s="145" t="str">
        <f t="shared" si="32"/>
        <v>m3</v>
      </c>
      <c r="X121" s="165">
        <f t="shared" si="33"/>
        <v>1.05</v>
      </c>
    </row>
    <row r="122" spans="1:24" ht="13.5">
      <c r="A122" s="178"/>
      <c r="B122" s="177"/>
      <c r="C122" s="181" t="s">
        <v>151</v>
      </c>
      <c r="D122" s="162"/>
      <c r="E122" s="176"/>
      <c r="F122" s="163"/>
      <c r="G122" s="163"/>
      <c r="H122" s="163"/>
      <c r="I122" s="163"/>
      <c r="J122" s="163"/>
      <c r="K122" s="163"/>
      <c r="L122" s="163"/>
      <c r="M122" s="163"/>
      <c r="N122" s="163"/>
      <c r="O122" s="163"/>
      <c r="P122" s="163"/>
      <c r="T122" s="145"/>
      <c r="U122" s="145"/>
      <c r="V122" s="157" t="str">
        <f t="shared" si="23"/>
        <v>Koka konstrukcijas</v>
      </c>
      <c r="W122" s="145"/>
      <c r="X122" s="165"/>
    </row>
    <row r="123" spans="1:24" ht="51">
      <c r="A123" s="164" t="s">
        <v>369</v>
      </c>
      <c r="B123" s="145"/>
      <c r="C123" s="153" t="s">
        <v>152</v>
      </c>
      <c r="D123" s="111" t="s">
        <v>57</v>
      </c>
      <c r="E123" s="158">
        <v>0.2</v>
      </c>
      <c r="F123" s="23"/>
      <c r="G123" s="23"/>
      <c r="H123" s="23">
        <f t="shared" ref="H123:H139" si="45">ROUND(F123*G123,2)</f>
        <v>0</v>
      </c>
      <c r="I123" s="23"/>
      <c r="J123" s="23"/>
      <c r="K123" s="24">
        <f t="shared" ref="K123:K139" si="46">H123+I123+J123</f>
        <v>0</v>
      </c>
      <c r="L123" s="24">
        <f t="shared" ref="L123:L139" si="47">ROUND(E123*F123,2)</f>
        <v>0</v>
      </c>
      <c r="M123" s="24">
        <f t="shared" ref="M123:M139" si="48">ROUND(E123*H123,2)</f>
        <v>0</v>
      </c>
      <c r="N123" s="24">
        <f t="shared" ref="N123:N139" si="49">ROUND(E123*I123,2)</f>
        <v>0</v>
      </c>
      <c r="O123" s="24">
        <f t="shared" ref="O123:O139" si="50">ROUND(E123*J123,2)</f>
        <v>0</v>
      </c>
      <c r="P123" s="24">
        <f t="shared" ref="P123:P139" si="51">M123+N123+O123</f>
        <v>0</v>
      </c>
      <c r="T123" s="145" t="str">
        <f t="shared" ref="T123:T139" si="52">A123</f>
        <v xml:space="preserve"> 1.93</v>
      </c>
      <c r="U123" s="145"/>
      <c r="V123" s="157" t="str">
        <f t="shared" ref="V123:V139" si="53">C123</f>
        <v>Koka konstrukciju- kolonnas KK-1 150x150, C30, (dziļi piesātinātas ar antiseptiķiem un antipirēniem) montāža, iesk.stiprinājuma elementus</v>
      </c>
      <c r="W123" s="145" t="str">
        <f t="shared" si="32"/>
        <v>m3</v>
      </c>
      <c r="X123" s="165">
        <f t="shared" si="33"/>
        <v>0.2</v>
      </c>
    </row>
    <row r="124" spans="1:24" ht="51">
      <c r="A124" s="164" t="s">
        <v>370</v>
      </c>
      <c r="B124" s="145"/>
      <c r="C124" s="152" t="s">
        <v>153</v>
      </c>
      <c r="D124" s="111" t="s">
        <v>57</v>
      </c>
      <c r="E124" s="158">
        <v>0.2</v>
      </c>
      <c r="F124" s="23"/>
      <c r="G124" s="23"/>
      <c r="H124" s="23">
        <f t="shared" si="45"/>
        <v>0</v>
      </c>
      <c r="I124" s="23"/>
      <c r="J124" s="23"/>
      <c r="K124" s="24">
        <f t="shared" si="46"/>
        <v>0</v>
      </c>
      <c r="L124" s="24">
        <f t="shared" si="47"/>
        <v>0</v>
      </c>
      <c r="M124" s="24">
        <f t="shared" si="48"/>
        <v>0</v>
      </c>
      <c r="N124" s="24">
        <f t="shared" si="49"/>
        <v>0</v>
      </c>
      <c r="O124" s="24">
        <f t="shared" si="50"/>
        <v>0</v>
      </c>
      <c r="P124" s="24">
        <f t="shared" si="51"/>
        <v>0</v>
      </c>
      <c r="T124" s="145" t="str">
        <f t="shared" si="52"/>
        <v xml:space="preserve"> 1.94</v>
      </c>
      <c r="U124" s="145"/>
      <c r="V124" s="157" t="str">
        <f t="shared" si="53"/>
        <v>Koka konstrukciju- kolonnas KK-2 150x150, C30, (dziļi piesātinātas ar antiseptiķiem un antipirēniem) montāža, iesk.stiprinājuma elementus</v>
      </c>
      <c r="W124" s="145" t="str">
        <f t="shared" si="32"/>
        <v>m3</v>
      </c>
      <c r="X124" s="165">
        <f t="shared" si="33"/>
        <v>0.2</v>
      </c>
    </row>
    <row r="125" spans="1:24" ht="51">
      <c r="A125" s="164" t="s">
        <v>371</v>
      </c>
      <c r="B125" s="145"/>
      <c r="C125" s="152" t="s">
        <v>154</v>
      </c>
      <c r="D125" s="111" t="s">
        <v>57</v>
      </c>
      <c r="E125" s="158">
        <v>5.33</v>
      </c>
      <c r="F125" s="23"/>
      <c r="G125" s="23"/>
      <c r="H125" s="23">
        <f t="shared" si="45"/>
        <v>0</v>
      </c>
      <c r="I125" s="23"/>
      <c r="J125" s="23"/>
      <c r="K125" s="24">
        <f t="shared" si="46"/>
        <v>0</v>
      </c>
      <c r="L125" s="24">
        <f t="shared" si="47"/>
        <v>0</v>
      </c>
      <c r="M125" s="24">
        <f t="shared" si="48"/>
        <v>0</v>
      </c>
      <c r="N125" s="24">
        <f t="shared" si="49"/>
        <v>0</v>
      </c>
      <c r="O125" s="24">
        <f t="shared" si="50"/>
        <v>0</v>
      </c>
      <c r="P125" s="24">
        <f t="shared" si="51"/>
        <v>0</v>
      </c>
      <c r="T125" s="145" t="str">
        <f t="shared" si="52"/>
        <v xml:space="preserve"> 1.95</v>
      </c>
      <c r="U125" s="145"/>
      <c r="V125" s="157" t="str">
        <f t="shared" si="53"/>
        <v>Koka konstrukciju- spāre SK1 150x200, C30, (dziļi piesātinātas ar antiseptiķiem un antipirēniem) montāža, iesk.stiprinājuma elementus</v>
      </c>
      <c r="W125" s="145" t="str">
        <f t="shared" si="32"/>
        <v>m3</v>
      </c>
      <c r="X125" s="165">
        <f t="shared" si="33"/>
        <v>5.33</v>
      </c>
    </row>
    <row r="126" spans="1:24" ht="51">
      <c r="A126" s="164" t="s">
        <v>372</v>
      </c>
      <c r="B126" s="145"/>
      <c r="C126" s="153" t="s">
        <v>155</v>
      </c>
      <c r="D126" s="111" t="s">
        <v>57</v>
      </c>
      <c r="E126" s="158">
        <v>0.75</v>
      </c>
      <c r="F126" s="23"/>
      <c r="G126" s="23"/>
      <c r="H126" s="23">
        <f t="shared" si="45"/>
        <v>0</v>
      </c>
      <c r="I126" s="23"/>
      <c r="J126" s="23"/>
      <c r="K126" s="24">
        <f t="shared" si="46"/>
        <v>0</v>
      </c>
      <c r="L126" s="24">
        <f t="shared" si="47"/>
        <v>0</v>
      </c>
      <c r="M126" s="24">
        <f t="shared" si="48"/>
        <v>0</v>
      </c>
      <c r="N126" s="24">
        <f t="shared" si="49"/>
        <v>0</v>
      </c>
      <c r="O126" s="24">
        <f t="shared" si="50"/>
        <v>0</v>
      </c>
      <c r="P126" s="24">
        <f t="shared" si="51"/>
        <v>0</v>
      </c>
      <c r="T126" s="145" t="str">
        <f t="shared" si="52"/>
        <v xml:space="preserve"> 1.96</v>
      </c>
      <c r="U126" s="145"/>
      <c r="V126" s="157" t="str">
        <f t="shared" si="53"/>
        <v>Koka konstrukciju- spāre SK2 150x150, C30, (dziļi piesātinātas ar antiseptiķiem un antipirēniem) montāža, iesk.stiprinājuma elementus</v>
      </c>
      <c r="W126" s="145" t="str">
        <f t="shared" si="32"/>
        <v>m3</v>
      </c>
      <c r="X126" s="165">
        <f t="shared" si="33"/>
        <v>0.75</v>
      </c>
    </row>
    <row r="127" spans="1:24">
      <c r="A127" s="164" t="s">
        <v>373</v>
      </c>
      <c r="B127" s="145"/>
      <c r="C127" s="153" t="s">
        <v>156</v>
      </c>
      <c r="D127" s="111" t="s">
        <v>61</v>
      </c>
      <c r="E127" s="158">
        <v>11</v>
      </c>
      <c r="F127" s="23"/>
      <c r="G127" s="23"/>
      <c r="H127" s="23">
        <f t="shared" si="45"/>
        <v>0</v>
      </c>
      <c r="I127" s="23"/>
      <c r="J127" s="23"/>
      <c r="K127" s="24">
        <f t="shared" si="46"/>
        <v>0</v>
      </c>
      <c r="L127" s="24">
        <f t="shared" si="47"/>
        <v>0</v>
      </c>
      <c r="M127" s="24">
        <f t="shared" si="48"/>
        <v>0</v>
      </c>
      <c r="N127" s="24">
        <f t="shared" si="49"/>
        <v>0</v>
      </c>
      <c r="O127" s="24">
        <f t="shared" si="50"/>
        <v>0</v>
      </c>
      <c r="P127" s="24">
        <f t="shared" si="51"/>
        <v>0</v>
      </c>
      <c r="T127" s="145" t="str">
        <f t="shared" si="52"/>
        <v xml:space="preserve"> 1.97</v>
      </c>
      <c r="U127" s="145"/>
      <c r="V127" s="157" t="str">
        <f t="shared" si="53"/>
        <v>Balsta kurpe 5x150x60x125x200</v>
      </c>
      <c r="W127" s="145" t="str">
        <f t="shared" si="32"/>
        <v>gb.</v>
      </c>
      <c r="X127" s="165">
        <f t="shared" si="33"/>
        <v>11</v>
      </c>
    </row>
    <row r="128" spans="1:24">
      <c r="A128" s="164" t="s">
        <v>374</v>
      </c>
      <c r="B128" s="145"/>
      <c r="C128" s="152" t="s">
        <v>157</v>
      </c>
      <c r="D128" s="111" t="s">
        <v>61</v>
      </c>
      <c r="E128" s="158">
        <v>158</v>
      </c>
      <c r="F128" s="23"/>
      <c r="G128" s="23"/>
      <c r="H128" s="23">
        <f t="shared" si="45"/>
        <v>0</v>
      </c>
      <c r="I128" s="23"/>
      <c r="J128" s="23"/>
      <c r="K128" s="24">
        <f t="shared" si="46"/>
        <v>0</v>
      </c>
      <c r="L128" s="24">
        <f t="shared" si="47"/>
        <v>0</v>
      </c>
      <c r="M128" s="24">
        <f t="shared" si="48"/>
        <v>0</v>
      </c>
      <c r="N128" s="24">
        <f t="shared" si="49"/>
        <v>0</v>
      </c>
      <c r="O128" s="24">
        <f t="shared" si="50"/>
        <v>0</v>
      </c>
      <c r="P128" s="24">
        <f t="shared" si="51"/>
        <v>0</v>
      </c>
      <c r="T128" s="145" t="str">
        <f t="shared" si="52"/>
        <v xml:space="preserve"> 1.98</v>
      </c>
      <c r="U128" s="145"/>
      <c r="V128" s="157" t="str">
        <f t="shared" si="53"/>
        <v>Leņķis ar ribu 2x96x106x106</v>
      </c>
      <c r="W128" s="145" t="str">
        <f t="shared" si="32"/>
        <v>gb.</v>
      </c>
      <c r="X128" s="165">
        <f t="shared" si="33"/>
        <v>158</v>
      </c>
    </row>
    <row r="129" spans="1:24" ht="13.5">
      <c r="A129" s="178"/>
      <c r="B129" s="177"/>
      <c r="C129" s="181" t="s">
        <v>158</v>
      </c>
      <c r="D129" s="162"/>
      <c r="E129" s="176"/>
      <c r="F129" s="163"/>
      <c r="G129" s="163"/>
      <c r="H129" s="163"/>
      <c r="I129" s="163"/>
      <c r="J129" s="163"/>
      <c r="K129" s="163"/>
      <c r="L129" s="163"/>
      <c r="M129" s="163"/>
      <c r="N129" s="163"/>
      <c r="O129" s="163"/>
      <c r="P129" s="163"/>
      <c r="T129" s="145"/>
      <c r="U129" s="145"/>
      <c r="V129" s="157" t="str">
        <f t="shared" si="53"/>
        <v>Tērauda konstrukcijas</v>
      </c>
      <c r="W129" s="145"/>
      <c r="X129" s="165"/>
    </row>
    <row r="130" spans="1:24" ht="25.5">
      <c r="A130" s="164" t="s">
        <v>375</v>
      </c>
      <c r="B130" s="145"/>
      <c r="C130" s="152" t="s">
        <v>159</v>
      </c>
      <c r="D130" s="111" t="s">
        <v>93</v>
      </c>
      <c r="E130" s="158">
        <v>2077.92</v>
      </c>
      <c r="F130" s="23"/>
      <c r="G130" s="23"/>
      <c r="H130" s="23">
        <f t="shared" si="45"/>
        <v>0</v>
      </c>
      <c r="I130" s="23"/>
      <c r="J130" s="23"/>
      <c r="K130" s="24">
        <f t="shared" si="46"/>
        <v>0</v>
      </c>
      <c r="L130" s="24">
        <f t="shared" si="47"/>
        <v>0</v>
      </c>
      <c r="M130" s="24">
        <f t="shared" si="48"/>
        <v>0</v>
      </c>
      <c r="N130" s="24">
        <f t="shared" si="49"/>
        <v>0</v>
      </c>
      <c r="O130" s="24">
        <f t="shared" si="50"/>
        <v>0</v>
      </c>
      <c r="P130" s="24">
        <f t="shared" si="51"/>
        <v>0</v>
      </c>
      <c r="T130" s="145" t="str">
        <f t="shared" si="52"/>
        <v xml:space="preserve"> 1.99</v>
      </c>
      <c r="U130" s="145"/>
      <c r="V130" s="157" t="str">
        <f t="shared" si="53"/>
        <v>Tērauda konstrukciju montāža, profils HEB 300</v>
      </c>
      <c r="W130" s="145" t="str">
        <f t="shared" si="32"/>
        <v>kg</v>
      </c>
      <c r="X130" s="165">
        <f t="shared" si="33"/>
        <v>2077.92</v>
      </c>
    </row>
    <row r="131" spans="1:24" ht="25.5">
      <c r="A131" s="164" t="s">
        <v>376</v>
      </c>
      <c r="B131" s="145"/>
      <c r="C131" s="152" t="s">
        <v>160</v>
      </c>
      <c r="D131" s="111" t="s">
        <v>93</v>
      </c>
      <c r="E131" s="158">
        <v>751.44</v>
      </c>
      <c r="F131" s="23"/>
      <c r="G131" s="23"/>
      <c r="H131" s="23">
        <f t="shared" si="45"/>
        <v>0</v>
      </c>
      <c r="I131" s="23"/>
      <c r="J131" s="23"/>
      <c r="K131" s="24">
        <f t="shared" si="46"/>
        <v>0</v>
      </c>
      <c r="L131" s="24">
        <f t="shared" si="47"/>
        <v>0</v>
      </c>
      <c r="M131" s="24">
        <f t="shared" si="48"/>
        <v>0</v>
      </c>
      <c r="N131" s="24">
        <f t="shared" si="49"/>
        <v>0</v>
      </c>
      <c r="O131" s="24">
        <f t="shared" si="50"/>
        <v>0</v>
      </c>
      <c r="P131" s="24">
        <f t="shared" si="51"/>
        <v>0</v>
      </c>
      <c r="T131" s="145" t="str">
        <f t="shared" si="52"/>
        <v xml:space="preserve"> 1.100</v>
      </c>
      <c r="U131" s="145"/>
      <c r="V131" s="157" t="str">
        <f t="shared" si="53"/>
        <v>Tērauda konstrukciju montāža, profils HEB 260</v>
      </c>
      <c r="W131" s="145" t="str">
        <f t="shared" ref="W131:W139" si="54">D131</f>
        <v>kg</v>
      </c>
      <c r="X131" s="165">
        <f t="shared" ref="X131:X139" si="55">E131</f>
        <v>751.44</v>
      </c>
    </row>
    <row r="132" spans="1:24">
      <c r="A132" s="164" t="s">
        <v>377</v>
      </c>
      <c r="B132" s="145"/>
      <c r="C132" s="153" t="s">
        <v>161</v>
      </c>
      <c r="D132" s="111" t="s">
        <v>93</v>
      </c>
      <c r="E132" s="158">
        <v>259.05</v>
      </c>
      <c r="F132" s="23"/>
      <c r="G132" s="23"/>
      <c r="H132" s="23">
        <f t="shared" si="45"/>
        <v>0</v>
      </c>
      <c r="I132" s="23"/>
      <c r="J132" s="23"/>
      <c r="K132" s="24">
        <f t="shared" si="46"/>
        <v>0</v>
      </c>
      <c r="L132" s="24">
        <f t="shared" si="47"/>
        <v>0</v>
      </c>
      <c r="M132" s="24">
        <f t="shared" si="48"/>
        <v>0</v>
      </c>
      <c r="N132" s="24">
        <f t="shared" si="49"/>
        <v>0</v>
      </c>
      <c r="O132" s="24">
        <f t="shared" si="50"/>
        <v>0</v>
      </c>
      <c r="P132" s="24">
        <f t="shared" si="51"/>
        <v>0</v>
      </c>
      <c r="T132" s="145" t="str">
        <f t="shared" si="52"/>
        <v xml:space="preserve"> 1.101</v>
      </c>
      <c r="U132" s="145"/>
      <c r="V132" s="157" t="str">
        <f t="shared" si="53"/>
        <v>Tērauda konstrukciju montāža, loksne t=30mm</v>
      </c>
      <c r="W132" s="145" t="str">
        <f t="shared" si="54"/>
        <v>kg</v>
      </c>
      <c r="X132" s="165">
        <f t="shared" si="55"/>
        <v>259.05</v>
      </c>
    </row>
    <row r="133" spans="1:24">
      <c r="A133" s="164" t="s">
        <v>378</v>
      </c>
      <c r="B133" s="145"/>
      <c r="C133" s="152" t="s">
        <v>162</v>
      </c>
      <c r="D133" s="111" t="s">
        <v>93</v>
      </c>
      <c r="E133" s="158">
        <v>103.3</v>
      </c>
      <c r="F133" s="23"/>
      <c r="G133" s="23"/>
      <c r="H133" s="23">
        <f t="shared" si="45"/>
        <v>0</v>
      </c>
      <c r="I133" s="23"/>
      <c r="J133" s="23"/>
      <c r="K133" s="24">
        <f t="shared" si="46"/>
        <v>0</v>
      </c>
      <c r="L133" s="24">
        <f t="shared" si="47"/>
        <v>0</v>
      </c>
      <c r="M133" s="24">
        <f t="shared" si="48"/>
        <v>0</v>
      </c>
      <c r="N133" s="24">
        <f t="shared" si="49"/>
        <v>0</v>
      </c>
      <c r="O133" s="24">
        <f t="shared" si="50"/>
        <v>0</v>
      </c>
      <c r="P133" s="24">
        <f t="shared" si="51"/>
        <v>0</v>
      </c>
      <c r="T133" s="145" t="str">
        <f t="shared" si="52"/>
        <v xml:space="preserve"> 1.102</v>
      </c>
      <c r="U133" s="145"/>
      <c r="V133" s="157" t="str">
        <f t="shared" si="53"/>
        <v>Tērauda konstrukciju montāža, loksne t=16mm</v>
      </c>
      <c r="W133" s="145" t="str">
        <f t="shared" si="54"/>
        <v>kg</v>
      </c>
      <c r="X133" s="165">
        <f t="shared" si="55"/>
        <v>103.3</v>
      </c>
    </row>
    <row r="134" spans="1:24" ht="25.5">
      <c r="A134" s="164" t="s">
        <v>379</v>
      </c>
      <c r="B134" s="145"/>
      <c r="C134" s="153" t="s">
        <v>163</v>
      </c>
      <c r="D134" s="111" t="s">
        <v>93</v>
      </c>
      <c r="E134" s="158">
        <v>475.37</v>
      </c>
      <c r="F134" s="23"/>
      <c r="G134" s="23"/>
      <c r="H134" s="23">
        <f t="shared" si="45"/>
        <v>0</v>
      </c>
      <c r="I134" s="23"/>
      <c r="J134" s="23"/>
      <c r="K134" s="24">
        <f t="shared" si="46"/>
        <v>0</v>
      </c>
      <c r="L134" s="24">
        <f t="shared" si="47"/>
        <v>0</v>
      </c>
      <c r="M134" s="24">
        <f t="shared" si="48"/>
        <v>0</v>
      </c>
      <c r="N134" s="24">
        <f t="shared" si="49"/>
        <v>0</v>
      </c>
      <c r="O134" s="24">
        <f t="shared" si="50"/>
        <v>0</v>
      </c>
      <c r="P134" s="24">
        <f t="shared" si="51"/>
        <v>0</v>
      </c>
      <c r="T134" s="145" t="str">
        <f t="shared" si="52"/>
        <v xml:space="preserve"> 1.103</v>
      </c>
      <c r="U134" s="145"/>
      <c r="V134" s="157" t="str">
        <f t="shared" si="53"/>
        <v>Tērauda konstrukciju montāža, profils 100x100x8.0</v>
      </c>
      <c r="W134" s="145" t="str">
        <f t="shared" si="54"/>
        <v>kg</v>
      </c>
      <c r="X134" s="165">
        <f t="shared" si="55"/>
        <v>475.37</v>
      </c>
    </row>
    <row r="135" spans="1:24">
      <c r="A135" s="164" t="s">
        <v>380</v>
      </c>
      <c r="B135" s="145"/>
      <c r="C135" s="152" t="s">
        <v>164</v>
      </c>
      <c r="D135" s="111" t="s">
        <v>93</v>
      </c>
      <c r="E135" s="158">
        <v>25.63</v>
      </c>
      <c r="F135" s="23"/>
      <c r="G135" s="23"/>
      <c r="H135" s="23">
        <f t="shared" si="45"/>
        <v>0</v>
      </c>
      <c r="I135" s="23"/>
      <c r="J135" s="23"/>
      <c r="K135" s="24">
        <f t="shared" si="46"/>
        <v>0</v>
      </c>
      <c r="L135" s="24">
        <f t="shared" si="47"/>
        <v>0</v>
      </c>
      <c r="M135" s="24">
        <f t="shared" si="48"/>
        <v>0</v>
      </c>
      <c r="N135" s="24">
        <f t="shared" si="49"/>
        <v>0</v>
      </c>
      <c r="O135" s="24">
        <f t="shared" si="50"/>
        <v>0</v>
      </c>
      <c r="P135" s="24">
        <f t="shared" si="51"/>
        <v>0</v>
      </c>
      <c r="T135" s="145" t="str">
        <f t="shared" si="52"/>
        <v xml:space="preserve"> 1.104</v>
      </c>
      <c r="U135" s="145"/>
      <c r="V135" s="157" t="str">
        <f t="shared" si="53"/>
        <v>Tērauda konstrukciju montāža, loksne t=10mm</v>
      </c>
      <c r="W135" s="145" t="str">
        <f t="shared" si="54"/>
        <v>kg</v>
      </c>
      <c r="X135" s="165">
        <f t="shared" si="55"/>
        <v>25.63</v>
      </c>
    </row>
    <row r="136" spans="1:24">
      <c r="A136" s="164" t="s">
        <v>381</v>
      </c>
      <c r="B136" s="145"/>
      <c r="C136" s="152" t="s">
        <v>165</v>
      </c>
      <c r="D136" s="111" t="s">
        <v>93</v>
      </c>
      <c r="E136" s="158">
        <v>181.55</v>
      </c>
      <c r="F136" s="23"/>
      <c r="G136" s="23"/>
      <c r="H136" s="23">
        <f t="shared" si="45"/>
        <v>0</v>
      </c>
      <c r="I136" s="23"/>
      <c r="J136" s="23"/>
      <c r="K136" s="24">
        <f t="shared" si="46"/>
        <v>0</v>
      </c>
      <c r="L136" s="24">
        <f t="shared" si="47"/>
        <v>0</v>
      </c>
      <c r="M136" s="24">
        <f t="shared" si="48"/>
        <v>0</v>
      </c>
      <c r="N136" s="24">
        <f t="shared" si="49"/>
        <v>0</v>
      </c>
      <c r="O136" s="24">
        <f t="shared" si="50"/>
        <v>0</v>
      </c>
      <c r="P136" s="24">
        <f t="shared" si="51"/>
        <v>0</v>
      </c>
      <c r="T136" s="145" t="str">
        <f t="shared" si="52"/>
        <v xml:space="preserve"> 1.105</v>
      </c>
      <c r="U136" s="145"/>
      <c r="V136" s="157" t="str">
        <f t="shared" si="53"/>
        <v>Tērauda konstrukciju montāža, loksne t=14mm</v>
      </c>
      <c r="W136" s="145" t="str">
        <f t="shared" si="54"/>
        <v>kg</v>
      </c>
      <c r="X136" s="165">
        <f t="shared" si="55"/>
        <v>181.55</v>
      </c>
    </row>
    <row r="137" spans="1:24" ht="25.5">
      <c r="A137" s="164" t="s">
        <v>382</v>
      </c>
      <c r="B137" s="145"/>
      <c r="C137" s="153" t="s">
        <v>166</v>
      </c>
      <c r="D137" s="111" t="s">
        <v>93</v>
      </c>
      <c r="E137" s="158">
        <v>800.1</v>
      </c>
      <c r="F137" s="23"/>
      <c r="G137" s="23"/>
      <c r="H137" s="23">
        <f t="shared" si="45"/>
        <v>0</v>
      </c>
      <c r="I137" s="23"/>
      <c r="J137" s="23"/>
      <c r="K137" s="24">
        <f t="shared" si="46"/>
        <v>0</v>
      </c>
      <c r="L137" s="24">
        <f t="shared" si="47"/>
        <v>0</v>
      </c>
      <c r="M137" s="24">
        <f t="shared" si="48"/>
        <v>0</v>
      </c>
      <c r="N137" s="24">
        <f t="shared" si="49"/>
        <v>0</v>
      </c>
      <c r="O137" s="24">
        <f t="shared" si="50"/>
        <v>0</v>
      </c>
      <c r="P137" s="24">
        <f t="shared" si="51"/>
        <v>0</v>
      </c>
      <c r="T137" s="145" t="str">
        <f t="shared" si="52"/>
        <v xml:space="preserve"> 1.106</v>
      </c>
      <c r="U137" s="145"/>
      <c r="V137" s="157" t="str">
        <f t="shared" si="53"/>
        <v>Tērauda konstrukciju montāža, profils 80x60x10,0</v>
      </c>
      <c r="W137" s="145" t="str">
        <f t="shared" si="54"/>
        <v>kg</v>
      </c>
      <c r="X137" s="165">
        <f t="shared" si="55"/>
        <v>800.1</v>
      </c>
    </row>
    <row r="138" spans="1:24">
      <c r="A138" s="164" t="s">
        <v>383</v>
      </c>
      <c r="B138" s="145"/>
      <c r="C138" s="153" t="s">
        <v>164</v>
      </c>
      <c r="D138" s="111" t="s">
        <v>93</v>
      </c>
      <c r="E138" s="158">
        <v>282.60000000000002</v>
      </c>
      <c r="F138" s="23"/>
      <c r="G138" s="23"/>
      <c r="H138" s="23">
        <f t="shared" si="45"/>
        <v>0</v>
      </c>
      <c r="I138" s="23"/>
      <c r="J138" s="23"/>
      <c r="K138" s="24">
        <f t="shared" si="46"/>
        <v>0</v>
      </c>
      <c r="L138" s="24">
        <f t="shared" si="47"/>
        <v>0</v>
      </c>
      <c r="M138" s="24">
        <f t="shared" si="48"/>
        <v>0</v>
      </c>
      <c r="N138" s="24">
        <f t="shared" si="49"/>
        <v>0</v>
      </c>
      <c r="O138" s="24">
        <f t="shared" si="50"/>
        <v>0</v>
      </c>
      <c r="P138" s="24">
        <f t="shared" si="51"/>
        <v>0</v>
      </c>
      <c r="T138" s="145" t="str">
        <f t="shared" si="52"/>
        <v xml:space="preserve"> 1.107</v>
      </c>
      <c r="U138" s="145"/>
      <c r="V138" s="157" t="str">
        <f t="shared" si="53"/>
        <v>Tērauda konstrukciju montāža, loksne t=10mm</v>
      </c>
      <c r="W138" s="145" t="str">
        <f t="shared" si="54"/>
        <v>kg</v>
      </c>
      <c r="X138" s="165">
        <f t="shared" si="55"/>
        <v>282.60000000000002</v>
      </c>
    </row>
    <row r="139" spans="1:24">
      <c r="A139" s="164" t="s">
        <v>384</v>
      </c>
      <c r="B139" s="145"/>
      <c r="C139" s="152" t="s">
        <v>164</v>
      </c>
      <c r="D139" s="111" t="s">
        <v>93</v>
      </c>
      <c r="E139" s="158">
        <v>32.97</v>
      </c>
      <c r="F139" s="23"/>
      <c r="G139" s="23"/>
      <c r="H139" s="23">
        <f t="shared" si="45"/>
        <v>0</v>
      </c>
      <c r="I139" s="23"/>
      <c r="J139" s="23"/>
      <c r="K139" s="24">
        <f t="shared" si="46"/>
        <v>0</v>
      </c>
      <c r="L139" s="24">
        <f t="shared" si="47"/>
        <v>0</v>
      </c>
      <c r="M139" s="24">
        <f t="shared" si="48"/>
        <v>0</v>
      </c>
      <c r="N139" s="24">
        <f t="shared" si="49"/>
        <v>0</v>
      </c>
      <c r="O139" s="24">
        <f t="shared" si="50"/>
        <v>0</v>
      </c>
      <c r="P139" s="24">
        <f t="shared" si="51"/>
        <v>0</v>
      </c>
      <c r="T139" s="145" t="str">
        <f t="shared" si="52"/>
        <v xml:space="preserve"> 1.108</v>
      </c>
      <c r="U139" s="145"/>
      <c r="V139" s="157" t="str">
        <f t="shared" si="53"/>
        <v>Tērauda konstrukciju montāža, loksne t=10mm</v>
      </c>
      <c r="W139" s="145" t="str">
        <f t="shared" si="54"/>
        <v>kg</v>
      </c>
      <c r="X139" s="165">
        <f t="shared" si="55"/>
        <v>32.97</v>
      </c>
    </row>
    <row r="140" spans="1:24" ht="38.25">
      <c r="A140" s="164" t="s">
        <v>385</v>
      </c>
      <c r="B140" s="145"/>
      <c r="C140" s="152" t="s">
        <v>133</v>
      </c>
      <c r="D140" s="111" t="s">
        <v>55</v>
      </c>
      <c r="E140" s="158">
        <v>112.35</v>
      </c>
      <c r="F140" s="23"/>
      <c r="G140" s="23"/>
      <c r="H140" s="23">
        <f t="shared" si="24"/>
        <v>0</v>
      </c>
      <c r="I140" s="23"/>
      <c r="J140" s="23"/>
      <c r="K140" s="24">
        <f t="shared" si="25"/>
        <v>0</v>
      </c>
      <c r="L140" s="24">
        <f t="shared" si="26"/>
        <v>0</v>
      </c>
      <c r="M140" s="24">
        <f t="shared" si="27"/>
        <v>0</v>
      </c>
      <c r="N140" s="24">
        <f t="shared" si="28"/>
        <v>0</v>
      </c>
      <c r="O140" s="24">
        <f t="shared" si="29"/>
        <v>0</v>
      </c>
      <c r="P140" s="24">
        <f t="shared" si="30"/>
        <v>0</v>
      </c>
      <c r="T140" s="145" t="str">
        <f t="shared" si="31"/>
        <v xml:space="preserve"> 1.109</v>
      </c>
      <c r="U140" s="145"/>
      <c r="V140" s="157" t="str">
        <f t="shared" si="23"/>
        <v>Tērauda konstrukciju tīrīšana, gruntēšana un krāsošana ar ekspluatācijas un ugunsdrošības apstākļiem atbilstošu krāsošanas programmu</v>
      </c>
      <c r="W140" s="145" t="str">
        <f t="shared" si="32"/>
        <v>m2</v>
      </c>
      <c r="X140" s="165">
        <f t="shared" si="33"/>
        <v>112.35</v>
      </c>
    </row>
    <row r="141" spans="1:24">
      <c r="A141" s="166">
        <v>2</v>
      </c>
      <c r="B141" s="175"/>
      <c r="C141" s="173" t="s">
        <v>167</v>
      </c>
      <c r="D141" s="162"/>
      <c r="E141" s="176"/>
      <c r="F141" s="163"/>
      <c r="G141" s="163"/>
      <c r="H141" s="163"/>
      <c r="I141" s="163"/>
      <c r="J141" s="163"/>
      <c r="K141" s="163"/>
      <c r="L141" s="163"/>
      <c r="M141" s="163"/>
      <c r="N141" s="163"/>
      <c r="O141" s="163"/>
      <c r="P141" s="163"/>
      <c r="T141" s="145">
        <f t="shared" si="31"/>
        <v>2</v>
      </c>
      <c r="U141" s="145"/>
      <c r="V141" s="157" t="str">
        <f t="shared" si="23"/>
        <v>SIENAS</v>
      </c>
      <c r="W141" s="145"/>
      <c r="X141" s="165"/>
    </row>
    <row r="142" spans="1:24">
      <c r="A142" s="164"/>
      <c r="B142" s="145"/>
      <c r="C142" s="153" t="s">
        <v>168</v>
      </c>
      <c r="D142" s="111" t="s">
        <v>55</v>
      </c>
      <c r="E142" s="158">
        <v>280</v>
      </c>
      <c r="F142" s="23"/>
      <c r="G142" s="23"/>
      <c r="H142" s="23">
        <f t="shared" si="24"/>
        <v>0</v>
      </c>
      <c r="I142" s="23"/>
      <c r="J142" s="23"/>
      <c r="K142" s="24">
        <f t="shared" si="25"/>
        <v>0</v>
      </c>
      <c r="L142" s="24">
        <f t="shared" si="26"/>
        <v>0</v>
      </c>
      <c r="M142" s="24">
        <f t="shared" si="27"/>
        <v>0</v>
      </c>
      <c r="N142" s="24">
        <f t="shared" si="28"/>
        <v>0</v>
      </c>
      <c r="O142" s="24">
        <f t="shared" si="29"/>
        <v>0</v>
      </c>
      <c r="P142" s="24">
        <f t="shared" si="30"/>
        <v>0</v>
      </c>
      <c r="T142" s="145"/>
      <c r="U142" s="145"/>
      <c r="V142" s="157" t="str">
        <f t="shared" si="23"/>
        <v>Siena AS1</v>
      </c>
      <c r="W142" s="145" t="str">
        <f t="shared" si="32"/>
        <v>m2</v>
      </c>
      <c r="X142" s="165">
        <f t="shared" si="33"/>
        <v>280</v>
      </c>
    </row>
    <row r="143" spans="1:24">
      <c r="A143" s="164" t="s">
        <v>386</v>
      </c>
      <c r="B143" s="145"/>
      <c r="C143" s="152" t="s">
        <v>169</v>
      </c>
      <c r="D143" s="111" t="s">
        <v>57</v>
      </c>
      <c r="E143" s="158">
        <v>1.96</v>
      </c>
      <c r="F143" s="23"/>
      <c r="G143" s="23"/>
      <c r="H143" s="23">
        <f t="shared" si="24"/>
        <v>0</v>
      </c>
      <c r="I143" s="23"/>
      <c r="J143" s="23"/>
      <c r="K143" s="24">
        <f t="shared" si="25"/>
        <v>0</v>
      </c>
      <c r="L143" s="24">
        <f t="shared" si="26"/>
        <v>0</v>
      </c>
      <c r="M143" s="24">
        <f t="shared" si="27"/>
        <v>0</v>
      </c>
      <c r="N143" s="24">
        <f t="shared" si="28"/>
        <v>0</v>
      </c>
      <c r="O143" s="24">
        <f t="shared" si="29"/>
        <v>0</v>
      </c>
      <c r="P143" s="24">
        <f t="shared" si="30"/>
        <v>0</v>
      </c>
      <c r="T143" s="145" t="str">
        <f t="shared" si="31"/>
        <v xml:space="preserve"> 2.1</v>
      </c>
      <c r="U143" s="145"/>
      <c r="V143" s="157" t="str">
        <f t="shared" si="23"/>
        <v>Koka latas 50x50(h)mm</v>
      </c>
      <c r="W143" s="145" t="str">
        <f t="shared" si="32"/>
        <v>m3</v>
      </c>
      <c r="X143" s="165">
        <f t="shared" si="33"/>
        <v>1.96</v>
      </c>
    </row>
    <row r="144" spans="1:24">
      <c r="A144" s="164" t="s">
        <v>387</v>
      </c>
      <c r="B144" s="145"/>
      <c r="C144" s="153" t="s">
        <v>170</v>
      </c>
      <c r="D144" s="111" t="s">
        <v>57</v>
      </c>
      <c r="E144" s="158">
        <v>3.92</v>
      </c>
      <c r="F144" s="23"/>
      <c r="G144" s="23"/>
      <c r="H144" s="23">
        <f t="shared" si="24"/>
        <v>0</v>
      </c>
      <c r="I144" s="23"/>
      <c r="J144" s="23"/>
      <c r="K144" s="24">
        <f t="shared" si="25"/>
        <v>0</v>
      </c>
      <c r="L144" s="24">
        <f t="shared" si="26"/>
        <v>0</v>
      </c>
      <c r="M144" s="24">
        <f t="shared" si="27"/>
        <v>0</v>
      </c>
      <c r="N144" s="24">
        <f t="shared" si="28"/>
        <v>0</v>
      </c>
      <c r="O144" s="24">
        <f t="shared" si="29"/>
        <v>0</v>
      </c>
      <c r="P144" s="24">
        <f t="shared" si="30"/>
        <v>0</v>
      </c>
      <c r="T144" s="145" t="str">
        <f t="shared" si="31"/>
        <v xml:space="preserve"> 2.2</v>
      </c>
      <c r="U144" s="145"/>
      <c r="V144" s="157" t="str">
        <f t="shared" si="23"/>
        <v>Koka latas 100x25(h)mm</v>
      </c>
      <c r="W144" s="145" t="str">
        <f t="shared" si="32"/>
        <v>m3</v>
      </c>
      <c r="X144" s="165">
        <f t="shared" si="33"/>
        <v>3.92</v>
      </c>
    </row>
    <row r="145" spans="1:24">
      <c r="A145" s="164" t="s">
        <v>388</v>
      </c>
      <c r="B145" s="145"/>
      <c r="C145" s="152" t="s">
        <v>171</v>
      </c>
      <c r="D145" s="111" t="s">
        <v>55</v>
      </c>
      <c r="E145" s="158">
        <v>280</v>
      </c>
      <c r="F145" s="23"/>
      <c r="G145" s="23"/>
      <c r="H145" s="23">
        <f t="shared" si="24"/>
        <v>0</v>
      </c>
      <c r="I145" s="23"/>
      <c r="J145" s="23"/>
      <c r="K145" s="24">
        <f t="shared" si="25"/>
        <v>0</v>
      </c>
      <c r="L145" s="24">
        <f t="shared" si="26"/>
        <v>0</v>
      </c>
      <c r="M145" s="24">
        <f t="shared" si="27"/>
        <v>0</v>
      </c>
      <c r="N145" s="24">
        <f t="shared" si="28"/>
        <v>0</v>
      </c>
      <c r="O145" s="24">
        <f t="shared" si="29"/>
        <v>0</v>
      </c>
      <c r="P145" s="24">
        <f t="shared" si="30"/>
        <v>0</v>
      </c>
      <c r="T145" s="145" t="str">
        <f t="shared" si="31"/>
        <v xml:space="preserve"> 2.3</v>
      </c>
      <c r="U145" s="145"/>
      <c r="V145" s="157" t="str">
        <f t="shared" si="23"/>
        <v>Ārējā apdare- koka dēļi (vertikāli), beicēti</v>
      </c>
      <c r="W145" s="145" t="str">
        <f t="shared" si="32"/>
        <v>m2</v>
      </c>
      <c r="X145" s="165">
        <f t="shared" si="33"/>
        <v>280</v>
      </c>
    </row>
    <row r="146" spans="1:24">
      <c r="A146" s="164"/>
      <c r="B146" s="145"/>
      <c r="C146" s="152" t="s">
        <v>172</v>
      </c>
      <c r="D146" s="111" t="s">
        <v>55</v>
      </c>
      <c r="E146" s="158">
        <v>80</v>
      </c>
      <c r="F146" s="23"/>
      <c r="G146" s="23"/>
      <c r="H146" s="23">
        <f t="shared" si="24"/>
        <v>0</v>
      </c>
      <c r="I146" s="23"/>
      <c r="J146" s="23"/>
      <c r="K146" s="24">
        <f t="shared" si="25"/>
        <v>0</v>
      </c>
      <c r="L146" s="24">
        <f t="shared" si="26"/>
        <v>0</v>
      </c>
      <c r="M146" s="24">
        <f t="shared" si="27"/>
        <v>0</v>
      </c>
      <c r="N146" s="24">
        <f t="shared" si="28"/>
        <v>0</v>
      </c>
      <c r="O146" s="24">
        <f t="shared" si="29"/>
        <v>0</v>
      </c>
      <c r="P146" s="24">
        <f t="shared" si="30"/>
        <v>0</v>
      </c>
      <c r="T146" s="145"/>
      <c r="U146" s="145"/>
      <c r="V146" s="157" t="str">
        <f t="shared" si="23"/>
        <v>Siena AS2</v>
      </c>
      <c r="W146" s="145" t="str">
        <f t="shared" si="32"/>
        <v>m2</v>
      </c>
      <c r="X146" s="165">
        <f t="shared" si="33"/>
        <v>80</v>
      </c>
    </row>
    <row r="147" spans="1:24">
      <c r="A147" s="164" t="s">
        <v>389</v>
      </c>
      <c r="B147" s="145"/>
      <c r="C147" s="153" t="s">
        <v>173</v>
      </c>
      <c r="D147" s="111" t="s">
        <v>57</v>
      </c>
      <c r="E147" s="158">
        <v>1.1200000000000001</v>
      </c>
      <c r="F147" s="23"/>
      <c r="G147" s="23"/>
      <c r="H147" s="23">
        <f t="shared" si="24"/>
        <v>0</v>
      </c>
      <c r="I147" s="23"/>
      <c r="J147" s="23"/>
      <c r="K147" s="24">
        <f t="shared" si="25"/>
        <v>0</v>
      </c>
      <c r="L147" s="24">
        <f t="shared" si="26"/>
        <v>0</v>
      </c>
      <c r="M147" s="24">
        <f t="shared" si="27"/>
        <v>0</v>
      </c>
      <c r="N147" s="24">
        <f t="shared" si="28"/>
        <v>0</v>
      </c>
      <c r="O147" s="24">
        <f t="shared" si="29"/>
        <v>0</v>
      </c>
      <c r="P147" s="24">
        <f t="shared" si="30"/>
        <v>0</v>
      </c>
      <c r="T147" s="145" t="str">
        <f t="shared" si="31"/>
        <v xml:space="preserve"> 2.4</v>
      </c>
      <c r="U147" s="145"/>
      <c r="V147" s="157" t="str">
        <f t="shared" si="23"/>
        <v>Koka karkass</v>
      </c>
      <c r="W147" s="145" t="str">
        <f t="shared" si="32"/>
        <v>m3</v>
      </c>
      <c r="X147" s="165">
        <f t="shared" si="33"/>
        <v>1.1200000000000001</v>
      </c>
    </row>
    <row r="148" spans="1:24">
      <c r="A148" s="164" t="s">
        <v>390</v>
      </c>
      <c r="B148" s="145"/>
      <c r="C148" s="152" t="s">
        <v>174</v>
      </c>
      <c r="D148" s="111" t="s">
        <v>55</v>
      </c>
      <c r="E148" s="158">
        <v>80</v>
      </c>
      <c r="F148" s="23"/>
      <c r="G148" s="23"/>
      <c r="H148" s="23">
        <f t="shared" si="24"/>
        <v>0</v>
      </c>
      <c r="I148" s="23"/>
      <c r="J148" s="23"/>
      <c r="K148" s="24">
        <f t="shared" si="25"/>
        <v>0</v>
      </c>
      <c r="L148" s="24">
        <f t="shared" si="26"/>
        <v>0</v>
      </c>
      <c r="M148" s="24">
        <f t="shared" si="27"/>
        <v>0</v>
      </c>
      <c r="N148" s="24">
        <f t="shared" si="28"/>
        <v>0</v>
      </c>
      <c r="O148" s="24">
        <f t="shared" si="29"/>
        <v>0</v>
      </c>
      <c r="P148" s="24">
        <f t="shared" si="30"/>
        <v>0</v>
      </c>
      <c r="T148" s="145" t="str">
        <f t="shared" si="31"/>
        <v xml:space="preserve"> 2.5</v>
      </c>
      <c r="U148" s="145"/>
      <c r="V148" s="157" t="str">
        <f t="shared" si="23"/>
        <v>Koka dēļu apšuvums, beicēti</v>
      </c>
      <c r="W148" s="145" t="str">
        <f t="shared" si="32"/>
        <v>m2</v>
      </c>
      <c r="X148" s="165">
        <f t="shared" si="33"/>
        <v>80</v>
      </c>
    </row>
    <row r="149" spans="1:24">
      <c r="A149" s="164"/>
      <c r="B149" s="145"/>
      <c r="C149" s="153" t="s">
        <v>175</v>
      </c>
      <c r="D149" s="111" t="s">
        <v>55</v>
      </c>
      <c r="E149" s="158">
        <v>240</v>
      </c>
      <c r="F149" s="23"/>
      <c r="G149" s="23"/>
      <c r="H149" s="23">
        <f t="shared" si="24"/>
        <v>0</v>
      </c>
      <c r="I149" s="23"/>
      <c r="J149" s="23"/>
      <c r="K149" s="24">
        <f t="shared" si="25"/>
        <v>0</v>
      </c>
      <c r="L149" s="24">
        <f t="shared" si="26"/>
        <v>0</v>
      </c>
      <c r="M149" s="24">
        <f t="shared" si="27"/>
        <v>0</v>
      </c>
      <c r="N149" s="24">
        <f t="shared" si="28"/>
        <v>0</v>
      </c>
      <c r="O149" s="24">
        <f t="shared" si="29"/>
        <v>0</v>
      </c>
      <c r="P149" s="24">
        <f t="shared" si="30"/>
        <v>0</v>
      </c>
      <c r="T149" s="145"/>
      <c r="U149" s="145"/>
      <c r="V149" s="157" t="str">
        <f t="shared" si="23"/>
        <v>Siena AS3</v>
      </c>
      <c r="W149" s="145" t="str">
        <f t="shared" si="32"/>
        <v>m2</v>
      </c>
      <c r="X149" s="165">
        <f t="shared" si="33"/>
        <v>240</v>
      </c>
    </row>
    <row r="150" spans="1:24">
      <c r="A150" s="164" t="s">
        <v>391</v>
      </c>
      <c r="B150" s="145"/>
      <c r="C150" s="152" t="s">
        <v>169</v>
      </c>
      <c r="D150" s="111" t="s">
        <v>57</v>
      </c>
      <c r="E150" s="158">
        <v>1.68</v>
      </c>
      <c r="F150" s="23"/>
      <c r="G150" s="23"/>
      <c r="H150" s="23">
        <f t="shared" si="24"/>
        <v>0</v>
      </c>
      <c r="I150" s="23"/>
      <c r="J150" s="23"/>
      <c r="K150" s="24">
        <f t="shared" si="25"/>
        <v>0</v>
      </c>
      <c r="L150" s="24">
        <f t="shared" si="26"/>
        <v>0</v>
      </c>
      <c r="M150" s="24">
        <f t="shared" si="27"/>
        <v>0</v>
      </c>
      <c r="N150" s="24">
        <f t="shared" si="28"/>
        <v>0</v>
      </c>
      <c r="O150" s="24">
        <f t="shared" si="29"/>
        <v>0</v>
      </c>
      <c r="P150" s="24">
        <f t="shared" si="30"/>
        <v>0</v>
      </c>
      <c r="T150" s="145" t="str">
        <f t="shared" si="31"/>
        <v xml:space="preserve"> 2.6</v>
      </c>
      <c r="U150" s="145"/>
      <c r="V150" s="157" t="str">
        <f t="shared" si="23"/>
        <v>Koka latas 50x50(h)mm</v>
      </c>
      <c r="W150" s="145" t="str">
        <f t="shared" si="32"/>
        <v>m3</v>
      </c>
      <c r="X150" s="165">
        <f t="shared" si="33"/>
        <v>1.68</v>
      </c>
    </row>
    <row r="151" spans="1:24">
      <c r="A151" s="164" t="s">
        <v>392</v>
      </c>
      <c r="B151" s="145"/>
      <c r="C151" s="152" t="s">
        <v>176</v>
      </c>
      <c r="D151" s="111" t="s">
        <v>55</v>
      </c>
      <c r="E151" s="158">
        <v>240</v>
      </c>
      <c r="F151" s="23"/>
      <c r="G151" s="23"/>
      <c r="H151" s="23">
        <f t="shared" si="24"/>
        <v>0</v>
      </c>
      <c r="I151" s="23"/>
      <c r="J151" s="23"/>
      <c r="K151" s="24">
        <f t="shared" si="25"/>
        <v>0</v>
      </c>
      <c r="L151" s="24">
        <f t="shared" si="26"/>
        <v>0</v>
      </c>
      <c r="M151" s="24">
        <f t="shared" si="27"/>
        <v>0</v>
      </c>
      <c r="N151" s="24">
        <f t="shared" si="28"/>
        <v>0</v>
      </c>
      <c r="O151" s="24">
        <f t="shared" si="29"/>
        <v>0</v>
      </c>
      <c r="P151" s="24">
        <f t="shared" si="30"/>
        <v>0</v>
      </c>
      <c r="T151" s="145" t="str">
        <f t="shared" si="31"/>
        <v xml:space="preserve"> 2.7</v>
      </c>
      <c r="U151" s="145"/>
      <c r="V151" s="157" t="str">
        <f t="shared" si="23"/>
        <v>Akustiskie paneļi- Šrēdera difuzori, koka</v>
      </c>
      <c r="W151" s="145" t="str">
        <f t="shared" si="32"/>
        <v>m2</v>
      </c>
      <c r="X151" s="165">
        <f t="shared" si="33"/>
        <v>240</v>
      </c>
    </row>
    <row r="152" spans="1:24">
      <c r="A152" s="164"/>
      <c r="B152" s="145"/>
      <c r="C152" s="152" t="s">
        <v>177</v>
      </c>
      <c r="D152" s="111" t="s">
        <v>55</v>
      </c>
      <c r="E152" s="158">
        <v>400</v>
      </c>
      <c r="F152" s="23"/>
      <c r="G152" s="23"/>
      <c r="H152" s="23">
        <f t="shared" si="24"/>
        <v>0</v>
      </c>
      <c r="I152" s="23"/>
      <c r="J152" s="23"/>
      <c r="K152" s="24">
        <f t="shared" si="25"/>
        <v>0</v>
      </c>
      <c r="L152" s="24">
        <f t="shared" si="26"/>
        <v>0</v>
      </c>
      <c r="M152" s="24">
        <f t="shared" si="27"/>
        <v>0</v>
      </c>
      <c r="N152" s="24">
        <f t="shared" si="28"/>
        <v>0</v>
      </c>
      <c r="O152" s="24">
        <f t="shared" si="29"/>
        <v>0</v>
      </c>
      <c r="P152" s="24">
        <f t="shared" si="30"/>
        <v>0</v>
      </c>
      <c r="T152" s="145"/>
      <c r="U152" s="145"/>
      <c r="V152" s="157" t="str">
        <f t="shared" si="23"/>
        <v>Starpsiena IS1</v>
      </c>
      <c r="W152" s="145" t="str">
        <f t="shared" si="32"/>
        <v>m2</v>
      </c>
      <c r="X152" s="165">
        <f t="shared" si="33"/>
        <v>400</v>
      </c>
    </row>
    <row r="153" spans="1:24" ht="51">
      <c r="A153" s="164" t="s">
        <v>393</v>
      </c>
      <c r="B153" s="145"/>
      <c r="C153" s="153" t="s">
        <v>178</v>
      </c>
      <c r="D153" s="111" t="s">
        <v>55</v>
      </c>
      <c r="E153" s="158">
        <v>400</v>
      </c>
      <c r="F153" s="23"/>
      <c r="G153" s="23"/>
      <c r="H153" s="23">
        <f t="shared" si="24"/>
        <v>0</v>
      </c>
      <c r="I153" s="23"/>
      <c r="J153" s="23"/>
      <c r="K153" s="24">
        <f t="shared" si="25"/>
        <v>0</v>
      </c>
      <c r="L153" s="24">
        <f t="shared" si="26"/>
        <v>0</v>
      </c>
      <c r="M153" s="24">
        <f t="shared" si="27"/>
        <v>0</v>
      </c>
      <c r="N153" s="24">
        <f t="shared" si="28"/>
        <v>0</v>
      </c>
      <c r="O153" s="24">
        <f t="shared" si="29"/>
        <v>0</v>
      </c>
      <c r="P153" s="24">
        <f t="shared" si="30"/>
        <v>0</v>
      </c>
      <c r="T153" s="145" t="str">
        <f t="shared" si="31"/>
        <v xml:space="preserve"> 2.8</v>
      </c>
      <c r="U153" s="145"/>
      <c r="V153" s="157" t="str">
        <f t="shared" si="23"/>
        <v>W112 sistēma, Knauf White (GKB) vai Knauf Green (GKBI) plākšņu apšuvums, CW 100 profili, minerālvates aizpildījums 60mm (vai ekvivalenti materiāli)</v>
      </c>
      <c r="W153" s="145" t="str">
        <f t="shared" si="32"/>
        <v>m2</v>
      </c>
      <c r="X153" s="165">
        <f t="shared" si="33"/>
        <v>400</v>
      </c>
    </row>
    <row r="154" spans="1:24">
      <c r="A154" s="164"/>
      <c r="B154" s="145"/>
      <c r="C154" s="153" t="s">
        <v>179</v>
      </c>
      <c r="D154" s="111" t="s">
        <v>55</v>
      </c>
      <c r="E154" s="158">
        <v>22</v>
      </c>
      <c r="F154" s="23"/>
      <c r="G154" s="23"/>
      <c r="H154" s="23">
        <f t="shared" ref="H154:H252" si="56">ROUND(F154*G154,2)</f>
        <v>0</v>
      </c>
      <c r="I154" s="23"/>
      <c r="J154" s="23"/>
      <c r="K154" s="24">
        <f t="shared" ref="K154:K252" si="57">H154+I154+J154</f>
        <v>0</v>
      </c>
      <c r="L154" s="24">
        <f t="shared" ref="L154:L252" si="58">ROUND(E154*F154,2)</f>
        <v>0</v>
      </c>
      <c r="M154" s="24">
        <f t="shared" ref="M154:M252" si="59">ROUND(E154*H154,2)</f>
        <v>0</v>
      </c>
      <c r="N154" s="24">
        <f t="shared" ref="N154:N252" si="60">ROUND(E154*I154,2)</f>
        <v>0</v>
      </c>
      <c r="O154" s="24">
        <f t="shared" ref="O154:O252" si="61">ROUND(E154*J154,2)</f>
        <v>0</v>
      </c>
      <c r="P154" s="24">
        <f t="shared" ref="P154:P252" si="62">M154+N154+O154</f>
        <v>0</v>
      </c>
      <c r="T154" s="145"/>
      <c r="U154" s="145"/>
      <c r="V154" s="157" t="str">
        <f t="shared" ref="V154:V253" si="63">C154</f>
        <v>Starpsiena IS2</v>
      </c>
      <c r="W154" s="145" t="str">
        <f t="shared" si="32"/>
        <v>m2</v>
      </c>
      <c r="X154" s="165">
        <f t="shared" si="33"/>
        <v>22</v>
      </c>
    </row>
    <row r="155" spans="1:24" ht="51">
      <c r="A155" s="164" t="s">
        <v>394</v>
      </c>
      <c r="B155" s="145"/>
      <c r="C155" s="152" t="s">
        <v>180</v>
      </c>
      <c r="D155" s="111" t="s">
        <v>55</v>
      </c>
      <c r="E155" s="158">
        <v>22</v>
      </c>
      <c r="F155" s="23"/>
      <c r="G155" s="23"/>
      <c r="H155" s="23">
        <f t="shared" si="56"/>
        <v>0</v>
      </c>
      <c r="I155" s="23"/>
      <c r="J155" s="23"/>
      <c r="K155" s="24">
        <f t="shared" si="57"/>
        <v>0</v>
      </c>
      <c r="L155" s="24">
        <f t="shared" si="58"/>
        <v>0</v>
      </c>
      <c r="M155" s="24">
        <f t="shared" si="59"/>
        <v>0</v>
      </c>
      <c r="N155" s="24">
        <f t="shared" si="60"/>
        <v>0</v>
      </c>
      <c r="O155" s="24">
        <f t="shared" si="61"/>
        <v>0</v>
      </c>
      <c r="P155" s="24">
        <f t="shared" si="62"/>
        <v>0</v>
      </c>
      <c r="T155" s="145" t="str">
        <f t="shared" ref="T155:T253" si="64">A155</f>
        <v xml:space="preserve"> 2.9</v>
      </c>
      <c r="U155" s="145"/>
      <c r="V155" s="157" t="str">
        <f t="shared" si="63"/>
        <v>Dubults ģipškartona plākšņu apšuvums uz vieglmetāla karkasa, PAROC eXtra 100mm siltinājums, gaisa un tvaika barjera PAROC XMV 020 bas (vai ekvivalenti materiāli)</v>
      </c>
      <c r="W155" s="145" t="str">
        <f t="shared" si="32"/>
        <v>m2</v>
      </c>
      <c r="X155" s="165">
        <f t="shared" si="33"/>
        <v>22</v>
      </c>
    </row>
    <row r="156" spans="1:24">
      <c r="A156" s="166">
        <v>3</v>
      </c>
      <c r="B156" s="175"/>
      <c r="C156" s="174" t="s">
        <v>181</v>
      </c>
      <c r="D156" s="162"/>
      <c r="E156" s="176"/>
      <c r="F156" s="163"/>
      <c r="G156" s="163"/>
      <c r="H156" s="163"/>
      <c r="I156" s="163"/>
      <c r="J156" s="163"/>
      <c r="K156" s="163"/>
      <c r="L156" s="163"/>
      <c r="M156" s="163"/>
      <c r="N156" s="163"/>
      <c r="O156" s="163"/>
      <c r="P156" s="163"/>
      <c r="T156" s="145">
        <f t="shared" si="64"/>
        <v>3</v>
      </c>
      <c r="U156" s="145"/>
      <c r="V156" s="157" t="str">
        <f t="shared" si="63"/>
        <v>JUMTS</v>
      </c>
      <c r="W156" s="145"/>
      <c r="X156" s="165"/>
    </row>
    <row r="157" spans="1:24">
      <c r="A157" s="164"/>
      <c r="B157" s="145"/>
      <c r="C157" s="153" t="s">
        <v>182</v>
      </c>
      <c r="D157" s="111" t="s">
        <v>55</v>
      </c>
      <c r="E157" s="158">
        <v>440</v>
      </c>
      <c r="F157" s="23"/>
      <c r="G157" s="23"/>
      <c r="H157" s="23">
        <f t="shared" si="56"/>
        <v>0</v>
      </c>
      <c r="I157" s="23"/>
      <c r="J157" s="23"/>
      <c r="K157" s="24">
        <f t="shared" si="57"/>
        <v>0</v>
      </c>
      <c r="L157" s="24">
        <f t="shared" si="58"/>
        <v>0</v>
      </c>
      <c r="M157" s="24">
        <f t="shared" si="59"/>
        <v>0</v>
      </c>
      <c r="N157" s="24">
        <f t="shared" si="60"/>
        <v>0</v>
      </c>
      <c r="O157" s="24">
        <f t="shared" si="61"/>
        <v>0</v>
      </c>
      <c r="P157" s="24">
        <f t="shared" si="62"/>
        <v>0</v>
      </c>
      <c r="T157" s="145"/>
      <c r="U157" s="145"/>
      <c r="V157" s="157" t="str">
        <f t="shared" si="63"/>
        <v>Jumts J1</v>
      </c>
      <c r="W157" s="145" t="str">
        <f t="shared" si="32"/>
        <v>m2</v>
      </c>
      <c r="X157" s="165">
        <f t="shared" si="33"/>
        <v>440</v>
      </c>
    </row>
    <row r="158" spans="1:24" ht="25.5">
      <c r="A158" s="164" t="s">
        <v>395</v>
      </c>
      <c r="B158" s="145"/>
      <c r="C158" s="153" t="s">
        <v>183</v>
      </c>
      <c r="D158" s="111" t="s">
        <v>55</v>
      </c>
      <c r="E158" s="158">
        <v>440</v>
      </c>
      <c r="F158" s="23"/>
      <c r="G158" s="23"/>
      <c r="H158" s="23">
        <f t="shared" si="56"/>
        <v>0</v>
      </c>
      <c r="I158" s="23"/>
      <c r="J158" s="23"/>
      <c r="K158" s="24">
        <f t="shared" si="57"/>
        <v>0</v>
      </c>
      <c r="L158" s="24">
        <f t="shared" si="58"/>
        <v>0</v>
      </c>
      <c r="M158" s="24">
        <f t="shared" si="59"/>
        <v>0</v>
      </c>
      <c r="N158" s="24">
        <f t="shared" si="60"/>
        <v>0</v>
      </c>
      <c r="O158" s="24">
        <f t="shared" si="61"/>
        <v>0</v>
      </c>
      <c r="P158" s="24">
        <f t="shared" si="62"/>
        <v>0</v>
      </c>
      <c r="T158" s="145" t="str">
        <f t="shared" si="64"/>
        <v xml:space="preserve"> 3.3</v>
      </c>
      <c r="U158" s="145"/>
      <c r="V158" s="157" t="str">
        <f t="shared" si="63"/>
        <v>PVC membrānas 1,6mm PROTAN vai ekvivalenta ieklāšana</v>
      </c>
      <c r="W158" s="145" t="str">
        <f t="shared" si="32"/>
        <v>m2</v>
      </c>
      <c r="X158" s="165">
        <f t="shared" si="33"/>
        <v>440</v>
      </c>
    </row>
    <row r="159" spans="1:24">
      <c r="A159" s="164"/>
      <c r="B159" s="145"/>
      <c r="C159" s="152" t="s">
        <v>184</v>
      </c>
      <c r="D159" s="111" t="s">
        <v>55</v>
      </c>
      <c r="E159" s="158">
        <v>85</v>
      </c>
      <c r="F159" s="23"/>
      <c r="G159" s="23"/>
      <c r="H159" s="23">
        <f t="shared" si="56"/>
        <v>0</v>
      </c>
      <c r="I159" s="23"/>
      <c r="J159" s="23"/>
      <c r="K159" s="24">
        <f t="shared" si="57"/>
        <v>0</v>
      </c>
      <c r="L159" s="24">
        <f t="shared" si="58"/>
        <v>0</v>
      </c>
      <c r="M159" s="24">
        <f t="shared" si="59"/>
        <v>0</v>
      </c>
      <c r="N159" s="24">
        <f t="shared" si="60"/>
        <v>0</v>
      </c>
      <c r="O159" s="24">
        <f t="shared" si="61"/>
        <v>0</v>
      </c>
      <c r="P159" s="24">
        <f t="shared" si="62"/>
        <v>0</v>
      </c>
      <c r="T159" s="145"/>
      <c r="U159" s="145"/>
      <c r="V159" s="157" t="str">
        <f t="shared" si="63"/>
        <v>Jumts J2</v>
      </c>
      <c r="W159" s="145" t="str">
        <f t="shared" si="32"/>
        <v>m2</v>
      </c>
      <c r="X159" s="165">
        <f t="shared" si="33"/>
        <v>85</v>
      </c>
    </row>
    <row r="160" spans="1:24">
      <c r="A160" s="164" t="s">
        <v>396</v>
      </c>
      <c r="B160" s="145"/>
      <c r="C160" s="153" t="s">
        <v>185</v>
      </c>
      <c r="D160" s="111" t="s">
        <v>55</v>
      </c>
      <c r="E160" s="158">
        <v>85</v>
      </c>
      <c r="F160" s="23"/>
      <c r="G160" s="23"/>
      <c r="H160" s="23">
        <f t="shared" si="56"/>
        <v>0</v>
      </c>
      <c r="I160" s="23"/>
      <c r="J160" s="23"/>
      <c r="K160" s="24">
        <f t="shared" si="57"/>
        <v>0</v>
      </c>
      <c r="L160" s="24">
        <f t="shared" si="58"/>
        <v>0</v>
      </c>
      <c r="M160" s="24">
        <f t="shared" si="59"/>
        <v>0</v>
      </c>
      <c r="N160" s="24">
        <f t="shared" si="60"/>
        <v>0</v>
      </c>
      <c r="O160" s="24">
        <f t="shared" si="61"/>
        <v>0</v>
      </c>
      <c r="P160" s="24">
        <f t="shared" si="62"/>
        <v>0</v>
      </c>
      <c r="T160" s="145" t="str">
        <f t="shared" si="64"/>
        <v xml:space="preserve"> 3.4</v>
      </c>
      <c r="U160" s="145"/>
      <c r="V160" s="157" t="str">
        <f t="shared" si="63"/>
        <v>OSB plātnes 22mm</v>
      </c>
      <c r="W160" s="145" t="str">
        <f t="shared" si="32"/>
        <v>m2</v>
      </c>
      <c r="X160" s="165">
        <f t="shared" si="33"/>
        <v>85</v>
      </c>
    </row>
    <row r="161" spans="1:24" ht="25.5">
      <c r="A161" s="164" t="s">
        <v>397</v>
      </c>
      <c r="B161" s="145"/>
      <c r="C161" s="152" t="s">
        <v>183</v>
      </c>
      <c r="D161" s="111" t="s">
        <v>55</v>
      </c>
      <c r="E161" s="158">
        <v>85</v>
      </c>
      <c r="F161" s="23"/>
      <c r="G161" s="23"/>
      <c r="H161" s="23">
        <f t="shared" si="56"/>
        <v>0</v>
      </c>
      <c r="I161" s="23"/>
      <c r="J161" s="23"/>
      <c r="K161" s="24">
        <f t="shared" si="57"/>
        <v>0</v>
      </c>
      <c r="L161" s="24">
        <f t="shared" si="58"/>
        <v>0</v>
      </c>
      <c r="M161" s="24">
        <f t="shared" si="59"/>
        <v>0</v>
      </c>
      <c r="N161" s="24">
        <f t="shared" si="60"/>
        <v>0</v>
      </c>
      <c r="O161" s="24">
        <f t="shared" si="61"/>
        <v>0</v>
      </c>
      <c r="P161" s="24">
        <f t="shared" si="62"/>
        <v>0</v>
      </c>
      <c r="T161" s="145" t="str">
        <f t="shared" si="64"/>
        <v xml:space="preserve"> 3.5</v>
      </c>
      <c r="U161" s="145"/>
      <c r="V161" s="157" t="str">
        <f t="shared" si="63"/>
        <v>PVC membrānas 1,6mm PROTAN vai ekvivalenta ieklāšana</v>
      </c>
      <c r="W161" s="145" t="str">
        <f t="shared" si="32"/>
        <v>m2</v>
      </c>
      <c r="X161" s="165">
        <f t="shared" si="33"/>
        <v>85</v>
      </c>
    </row>
    <row r="162" spans="1:24">
      <c r="A162" s="164"/>
      <c r="B162" s="145"/>
      <c r="C162" s="152" t="s">
        <v>186</v>
      </c>
      <c r="D162" s="111" t="s">
        <v>55</v>
      </c>
      <c r="E162" s="158">
        <v>900</v>
      </c>
      <c r="F162" s="23"/>
      <c r="G162" s="23"/>
      <c r="H162" s="23">
        <f t="shared" si="56"/>
        <v>0</v>
      </c>
      <c r="I162" s="23"/>
      <c r="J162" s="23"/>
      <c r="K162" s="24">
        <f t="shared" si="57"/>
        <v>0</v>
      </c>
      <c r="L162" s="24">
        <f t="shared" si="58"/>
        <v>0</v>
      </c>
      <c r="M162" s="24">
        <f t="shared" si="59"/>
        <v>0</v>
      </c>
      <c r="N162" s="24">
        <f t="shared" si="60"/>
        <v>0</v>
      </c>
      <c r="O162" s="24">
        <f t="shared" si="61"/>
        <v>0</v>
      </c>
      <c r="P162" s="24">
        <f t="shared" si="62"/>
        <v>0</v>
      </c>
      <c r="T162" s="145"/>
      <c r="U162" s="145"/>
      <c r="V162" s="157" t="str">
        <f t="shared" si="63"/>
        <v>Jumts J3</v>
      </c>
      <c r="W162" s="145" t="str">
        <f t="shared" ref="W162:W252" si="65">D162</f>
        <v>m2</v>
      </c>
      <c r="X162" s="165">
        <f t="shared" ref="X162:X252" si="66">E162</f>
        <v>900</v>
      </c>
    </row>
    <row r="163" spans="1:24" ht="63.75">
      <c r="A163" s="164" t="s">
        <v>398</v>
      </c>
      <c r="B163" s="145"/>
      <c r="C163" s="153" t="s">
        <v>187</v>
      </c>
      <c r="D163" s="111" t="s">
        <v>55</v>
      </c>
      <c r="E163" s="158">
        <v>900</v>
      </c>
      <c r="F163" s="23"/>
      <c r="G163" s="23"/>
      <c r="H163" s="23">
        <f t="shared" si="56"/>
        <v>0</v>
      </c>
      <c r="I163" s="23"/>
      <c r="J163" s="23"/>
      <c r="K163" s="24">
        <f t="shared" si="57"/>
        <v>0</v>
      </c>
      <c r="L163" s="24">
        <f t="shared" si="58"/>
        <v>0</v>
      </c>
      <c r="M163" s="24">
        <f t="shared" si="59"/>
        <v>0</v>
      </c>
      <c r="N163" s="24">
        <f t="shared" si="60"/>
        <v>0</v>
      </c>
      <c r="O163" s="24">
        <f t="shared" si="61"/>
        <v>0</v>
      </c>
      <c r="P163" s="24">
        <f t="shared" si="62"/>
        <v>0</v>
      </c>
      <c r="T163" s="145" t="str">
        <f t="shared" si="64"/>
        <v xml:space="preserve"> 3.6</v>
      </c>
      <c r="U163" s="145"/>
      <c r="V163" s="157" t="str">
        <f t="shared" si="63"/>
        <v>PVC tenta iesegums (Valmiera Glass UK Ltd Atex® 5000 TRL augstas veiktspējas stikla šķiedras audums, piesūcināts un pārklāts ar speciāli izgatavotiem caurspīdīgiem silikoniem vai ekvivalents), iesk.stiprinājuma elementus</v>
      </c>
      <c r="W163" s="145" t="str">
        <f t="shared" si="65"/>
        <v>m2</v>
      </c>
      <c r="X163" s="165">
        <f t="shared" si="66"/>
        <v>900</v>
      </c>
    </row>
    <row r="164" spans="1:24" ht="13.5">
      <c r="A164" s="178"/>
      <c r="B164" s="177"/>
      <c r="C164" s="182" t="s">
        <v>188</v>
      </c>
      <c r="D164" s="162"/>
      <c r="E164" s="176"/>
      <c r="F164" s="163"/>
      <c r="G164" s="163"/>
      <c r="H164" s="163"/>
      <c r="I164" s="163"/>
      <c r="J164" s="163"/>
      <c r="K164" s="163"/>
      <c r="L164" s="163"/>
      <c r="M164" s="163"/>
      <c r="N164" s="163"/>
      <c r="O164" s="163"/>
      <c r="P164" s="163"/>
      <c r="T164" s="145"/>
      <c r="U164" s="145"/>
      <c r="V164" s="157" t="str">
        <f t="shared" si="63"/>
        <v>Jumta elementi</v>
      </c>
      <c r="W164" s="145"/>
      <c r="X164" s="165"/>
    </row>
    <row r="165" spans="1:24">
      <c r="A165" s="164" t="s">
        <v>399</v>
      </c>
      <c r="B165" s="145"/>
      <c r="C165" s="153" t="s">
        <v>189</v>
      </c>
      <c r="D165" s="111" t="s">
        <v>56</v>
      </c>
      <c r="E165" s="158">
        <v>24</v>
      </c>
      <c r="F165" s="23"/>
      <c r="G165" s="23"/>
      <c r="H165" s="23">
        <f t="shared" si="56"/>
        <v>0</v>
      </c>
      <c r="I165" s="23"/>
      <c r="J165" s="23"/>
      <c r="K165" s="24">
        <f t="shared" si="57"/>
        <v>0</v>
      </c>
      <c r="L165" s="24">
        <f t="shared" si="58"/>
        <v>0</v>
      </c>
      <c r="M165" s="24">
        <f t="shared" si="59"/>
        <v>0</v>
      </c>
      <c r="N165" s="24">
        <f t="shared" si="60"/>
        <v>0</v>
      </c>
      <c r="O165" s="24">
        <f t="shared" si="61"/>
        <v>0</v>
      </c>
      <c r="P165" s="24">
        <f t="shared" si="62"/>
        <v>0</v>
      </c>
      <c r="T165" s="145" t="str">
        <f t="shared" si="64"/>
        <v xml:space="preserve"> 3.7</v>
      </c>
      <c r="U165" s="145"/>
      <c r="V165" s="157" t="str">
        <f t="shared" si="63"/>
        <v>Jumta notekas</v>
      </c>
      <c r="W165" s="145" t="str">
        <f t="shared" si="65"/>
        <v>m</v>
      </c>
      <c r="X165" s="165">
        <f t="shared" si="66"/>
        <v>24</v>
      </c>
    </row>
    <row r="166" spans="1:24">
      <c r="A166" s="164" t="s">
        <v>400</v>
      </c>
      <c r="B166" s="145"/>
      <c r="C166" s="152" t="s">
        <v>190</v>
      </c>
      <c r="D166" s="111" t="s">
        <v>56</v>
      </c>
      <c r="E166" s="158">
        <v>44</v>
      </c>
      <c r="F166" s="23"/>
      <c r="G166" s="23"/>
      <c r="H166" s="23">
        <f t="shared" si="56"/>
        <v>0</v>
      </c>
      <c r="I166" s="23"/>
      <c r="J166" s="23"/>
      <c r="K166" s="24">
        <f t="shared" si="57"/>
        <v>0</v>
      </c>
      <c r="L166" s="24">
        <f t="shared" si="58"/>
        <v>0</v>
      </c>
      <c r="M166" s="24">
        <f t="shared" si="59"/>
        <v>0</v>
      </c>
      <c r="N166" s="24">
        <f t="shared" si="60"/>
        <v>0</v>
      </c>
      <c r="O166" s="24">
        <f t="shared" si="61"/>
        <v>0</v>
      </c>
      <c r="P166" s="24">
        <f t="shared" si="62"/>
        <v>0</v>
      </c>
      <c r="T166" s="145" t="str">
        <f t="shared" si="64"/>
        <v xml:space="preserve"> 3.8</v>
      </c>
      <c r="U166" s="145"/>
      <c r="V166" s="157" t="str">
        <f t="shared" si="63"/>
        <v>Jumta teknes</v>
      </c>
      <c r="W166" s="145" t="str">
        <f t="shared" si="65"/>
        <v>m</v>
      </c>
      <c r="X166" s="165">
        <f t="shared" si="66"/>
        <v>44</v>
      </c>
    </row>
    <row r="167" spans="1:24" ht="25.5">
      <c r="A167" s="164" t="s">
        <v>401</v>
      </c>
      <c r="B167" s="145"/>
      <c r="C167" s="152" t="s">
        <v>191</v>
      </c>
      <c r="D167" s="111" t="s">
        <v>56</v>
      </c>
      <c r="E167" s="158">
        <v>42</v>
      </c>
      <c r="F167" s="23"/>
      <c r="G167" s="23"/>
      <c r="H167" s="23">
        <f t="shared" si="56"/>
        <v>0</v>
      </c>
      <c r="I167" s="23"/>
      <c r="J167" s="23"/>
      <c r="K167" s="24">
        <f t="shared" si="57"/>
        <v>0</v>
      </c>
      <c r="L167" s="24">
        <f t="shared" si="58"/>
        <v>0</v>
      </c>
      <c r="M167" s="24">
        <f t="shared" si="59"/>
        <v>0</v>
      </c>
      <c r="N167" s="24">
        <f t="shared" si="60"/>
        <v>0</v>
      </c>
      <c r="O167" s="24">
        <f t="shared" si="61"/>
        <v>0</v>
      </c>
      <c r="P167" s="24">
        <f t="shared" si="62"/>
        <v>0</v>
      </c>
      <c r="T167" s="145" t="str">
        <f t="shared" si="64"/>
        <v xml:space="preserve"> 3.9</v>
      </c>
      <c r="U167" s="145"/>
      <c r="V167" s="157" t="str">
        <f t="shared" si="63"/>
        <v>Horizontālā jumta trošu drošības sistēma piemēram Vertic Altiligne vai ekvivalents</v>
      </c>
      <c r="W167" s="145" t="str">
        <f t="shared" si="65"/>
        <v>m</v>
      </c>
      <c r="X167" s="165">
        <f t="shared" si="66"/>
        <v>42</v>
      </c>
    </row>
    <row r="168" spans="1:24">
      <c r="A168" s="164" t="s">
        <v>402</v>
      </c>
      <c r="B168" s="145"/>
      <c r="C168" s="153" t="s">
        <v>192</v>
      </c>
      <c r="D168" s="111" t="s">
        <v>61</v>
      </c>
      <c r="E168" s="158">
        <v>1</v>
      </c>
      <c r="F168" s="23"/>
      <c r="G168" s="23"/>
      <c r="H168" s="23">
        <f t="shared" si="56"/>
        <v>0</v>
      </c>
      <c r="I168" s="23"/>
      <c r="J168" s="23"/>
      <c r="K168" s="24">
        <f t="shared" si="57"/>
        <v>0</v>
      </c>
      <c r="L168" s="24">
        <f t="shared" si="58"/>
        <v>0</v>
      </c>
      <c r="M168" s="24">
        <f t="shared" si="59"/>
        <v>0</v>
      </c>
      <c r="N168" s="24">
        <f t="shared" si="60"/>
        <v>0</v>
      </c>
      <c r="O168" s="24">
        <f t="shared" si="61"/>
        <v>0</v>
      </c>
      <c r="P168" s="24">
        <f t="shared" si="62"/>
        <v>0</v>
      </c>
      <c r="T168" s="145" t="str">
        <f t="shared" si="64"/>
        <v xml:space="preserve"> 3.10</v>
      </c>
      <c r="U168" s="145"/>
      <c r="V168" s="157" t="str">
        <f t="shared" si="63"/>
        <v>Metāla jumta lūka JL2 800x800mm</v>
      </c>
      <c r="W168" s="145" t="str">
        <f t="shared" si="65"/>
        <v>gb.</v>
      </c>
      <c r="X168" s="165">
        <f t="shared" si="66"/>
        <v>1</v>
      </c>
    </row>
    <row r="169" spans="1:24">
      <c r="A169" s="164" t="s">
        <v>403</v>
      </c>
      <c r="B169" s="145"/>
      <c r="C169" s="153" t="s">
        <v>193</v>
      </c>
      <c r="D169" s="111" t="s">
        <v>56</v>
      </c>
      <c r="E169" s="158">
        <v>90</v>
      </c>
      <c r="F169" s="23"/>
      <c r="G169" s="23"/>
      <c r="H169" s="23">
        <f t="shared" si="56"/>
        <v>0</v>
      </c>
      <c r="I169" s="23"/>
      <c r="J169" s="23"/>
      <c r="K169" s="24">
        <f t="shared" si="57"/>
        <v>0</v>
      </c>
      <c r="L169" s="24">
        <f t="shared" si="58"/>
        <v>0</v>
      </c>
      <c r="M169" s="24">
        <f t="shared" si="59"/>
        <v>0</v>
      </c>
      <c r="N169" s="24">
        <f t="shared" si="60"/>
        <v>0</v>
      </c>
      <c r="O169" s="24">
        <f t="shared" si="61"/>
        <v>0</v>
      </c>
      <c r="P169" s="24">
        <f t="shared" si="62"/>
        <v>0</v>
      </c>
      <c r="T169" s="145" t="str">
        <f t="shared" si="64"/>
        <v xml:space="preserve"> 3.11</v>
      </c>
      <c r="U169" s="145"/>
      <c r="V169" s="157" t="str">
        <f t="shared" si="63"/>
        <v>Skārda lāseņi, pieslēgumi jumtam J-1</v>
      </c>
      <c r="W169" s="145" t="str">
        <f t="shared" si="65"/>
        <v>m</v>
      </c>
      <c r="X169" s="165">
        <f t="shared" si="66"/>
        <v>90</v>
      </c>
    </row>
    <row r="170" spans="1:24">
      <c r="A170" s="164" t="s">
        <v>404</v>
      </c>
      <c r="B170" s="145"/>
      <c r="C170" s="152" t="s">
        <v>194</v>
      </c>
      <c r="D170" s="111" t="s">
        <v>56</v>
      </c>
      <c r="E170" s="158">
        <v>40</v>
      </c>
      <c r="F170" s="23"/>
      <c r="G170" s="23"/>
      <c r="H170" s="23">
        <f t="shared" si="56"/>
        <v>0</v>
      </c>
      <c r="I170" s="23"/>
      <c r="J170" s="23"/>
      <c r="K170" s="24">
        <f t="shared" si="57"/>
        <v>0</v>
      </c>
      <c r="L170" s="24">
        <f t="shared" si="58"/>
        <v>0</v>
      </c>
      <c r="M170" s="24">
        <f t="shared" si="59"/>
        <v>0</v>
      </c>
      <c r="N170" s="24">
        <f t="shared" si="60"/>
        <v>0</v>
      </c>
      <c r="O170" s="24">
        <f t="shared" si="61"/>
        <v>0</v>
      </c>
      <c r="P170" s="24">
        <f t="shared" si="62"/>
        <v>0</v>
      </c>
      <c r="T170" s="145" t="str">
        <f t="shared" si="64"/>
        <v xml:space="preserve"> 3.12</v>
      </c>
      <c r="U170" s="145"/>
      <c r="V170" s="157" t="str">
        <f t="shared" si="63"/>
        <v>Skārda lāseņi, pieslēgumi jumtam J-2</v>
      </c>
      <c r="W170" s="145" t="str">
        <f t="shared" si="65"/>
        <v>m</v>
      </c>
      <c r="X170" s="165">
        <f t="shared" si="66"/>
        <v>40</v>
      </c>
    </row>
    <row r="171" spans="1:24">
      <c r="A171" s="166">
        <v>4</v>
      </c>
      <c r="B171" s="175"/>
      <c r="C171" s="173" t="s">
        <v>195</v>
      </c>
      <c r="D171" s="162"/>
      <c r="E171" s="176"/>
      <c r="F171" s="163"/>
      <c r="G171" s="163"/>
      <c r="H171" s="163"/>
      <c r="I171" s="163"/>
      <c r="J171" s="163"/>
      <c r="K171" s="163"/>
      <c r="L171" s="163"/>
      <c r="M171" s="163"/>
      <c r="N171" s="163"/>
      <c r="O171" s="163"/>
      <c r="P171" s="163"/>
      <c r="T171" s="145">
        <f t="shared" si="64"/>
        <v>4</v>
      </c>
      <c r="U171" s="145"/>
      <c r="V171" s="157" t="str">
        <f t="shared" si="63"/>
        <v>GRĪDAS</v>
      </c>
      <c r="W171" s="145"/>
      <c r="X171" s="165"/>
    </row>
    <row r="172" spans="1:24">
      <c r="A172" s="164"/>
      <c r="B172" s="145"/>
      <c r="C172" s="153" t="s">
        <v>196</v>
      </c>
      <c r="D172" s="111" t="s">
        <v>55</v>
      </c>
      <c r="E172" s="158">
        <v>170</v>
      </c>
      <c r="F172" s="23"/>
      <c r="G172" s="23"/>
      <c r="H172" s="23">
        <f t="shared" si="56"/>
        <v>0</v>
      </c>
      <c r="I172" s="23"/>
      <c r="J172" s="23"/>
      <c r="K172" s="24">
        <f t="shared" si="57"/>
        <v>0</v>
      </c>
      <c r="L172" s="24">
        <f t="shared" si="58"/>
        <v>0</v>
      </c>
      <c r="M172" s="24">
        <f t="shared" si="59"/>
        <v>0</v>
      </c>
      <c r="N172" s="24">
        <f t="shared" si="60"/>
        <v>0</v>
      </c>
      <c r="O172" s="24">
        <f t="shared" si="61"/>
        <v>0</v>
      </c>
      <c r="P172" s="24">
        <f t="shared" si="62"/>
        <v>0</v>
      </c>
      <c r="T172" s="145"/>
      <c r="U172" s="145"/>
      <c r="V172" s="157" t="str">
        <f t="shared" si="63"/>
        <v>Grīdas G1 (2.stāvā)</v>
      </c>
      <c r="W172" s="145" t="str">
        <f t="shared" si="65"/>
        <v>m2</v>
      </c>
      <c r="X172" s="165">
        <f t="shared" si="66"/>
        <v>170</v>
      </c>
    </row>
    <row r="173" spans="1:24">
      <c r="A173" s="164" t="s">
        <v>405</v>
      </c>
      <c r="B173" s="145"/>
      <c r="C173" s="152" t="s">
        <v>197</v>
      </c>
      <c r="D173" s="111" t="s">
        <v>55</v>
      </c>
      <c r="E173" s="158">
        <v>170</v>
      </c>
      <c r="F173" s="23"/>
      <c r="G173" s="23"/>
      <c r="H173" s="23">
        <f t="shared" si="56"/>
        <v>0</v>
      </c>
      <c r="I173" s="23"/>
      <c r="J173" s="23"/>
      <c r="K173" s="24">
        <f t="shared" si="57"/>
        <v>0</v>
      </c>
      <c r="L173" s="24">
        <f t="shared" si="58"/>
        <v>0</v>
      </c>
      <c r="M173" s="24">
        <f t="shared" si="59"/>
        <v>0</v>
      </c>
      <c r="N173" s="24">
        <f t="shared" si="60"/>
        <v>0</v>
      </c>
      <c r="O173" s="24">
        <f t="shared" si="61"/>
        <v>0</v>
      </c>
      <c r="P173" s="24">
        <f t="shared" si="62"/>
        <v>0</v>
      </c>
      <c r="T173" s="145" t="str">
        <f t="shared" si="64"/>
        <v xml:space="preserve"> 4.1</v>
      </c>
      <c r="U173" s="145"/>
      <c r="V173" s="157" t="str">
        <f t="shared" si="63"/>
        <v>Stiegrota betona izlīdzinošais slānis 50-60mm</v>
      </c>
      <c r="W173" s="145" t="str">
        <f t="shared" si="65"/>
        <v>m2</v>
      </c>
      <c r="X173" s="165">
        <f t="shared" si="66"/>
        <v>170</v>
      </c>
    </row>
    <row r="174" spans="1:24">
      <c r="A174" s="164"/>
      <c r="B174" s="145"/>
      <c r="C174" s="152" t="s">
        <v>198</v>
      </c>
      <c r="D174" s="111" t="s">
        <v>55</v>
      </c>
      <c r="E174" s="158">
        <v>11</v>
      </c>
      <c r="F174" s="23"/>
      <c r="G174" s="23"/>
      <c r="H174" s="23">
        <f t="shared" si="56"/>
        <v>0</v>
      </c>
      <c r="I174" s="23"/>
      <c r="J174" s="23"/>
      <c r="K174" s="24">
        <f t="shared" si="57"/>
        <v>0</v>
      </c>
      <c r="L174" s="24">
        <f t="shared" si="58"/>
        <v>0</v>
      </c>
      <c r="M174" s="24">
        <f t="shared" si="59"/>
        <v>0</v>
      </c>
      <c r="N174" s="24">
        <f t="shared" si="60"/>
        <v>0</v>
      </c>
      <c r="O174" s="24">
        <f t="shared" si="61"/>
        <v>0</v>
      </c>
      <c r="P174" s="24">
        <f t="shared" si="62"/>
        <v>0</v>
      </c>
      <c r="T174" s="145"/>
      <c r="U174" s="145"/>
      <c r="V174" s="157" t="str">
        <f t="shared" si="63"/>
        <v>Grīdas G1*  (2.stāvā)</v>
      </c>
      <c r="W174" s="145" t="str">
        <f t="shared" si="65"/>
        <v>m2</v>
      </c>
      <c r="X174" s="165">
        <f t="shared" si="66"/>
        <v>11</v>
      </c>
    </row>
    <row r="175" spans="1:24">
      <c r="A175" s="164" t="s">
        <v>406</v>
      </c>
      <c r="B175" s="145"/>
      <c r="C175" s="153" t="s">
        <v>197</v>
      </c>
      <c r="D175" s="111" t="s">
        <v>55</v>
      </c>
      <c r="E175" s="158">
        <v>11</v>
      </c>
      <c r="F175" s="23"/>
      <c r="G175" s="23"/>
      <c r="H175" s="23">
        <f t="shared" si="56"/>
        <v>0</v>
      </c>
      <c r="I175" s="23"/>
      <c r="J175" s="23"/>
      <c r="K175" s="24">
        <f t="shared" si="57"/>
        <v>0</v>
      </c>
      <c r="L175" s="24">
        <f t="shared" si="58"/>
        <v>0</v>
      </c>
      <c r="M175" s="24">
        <f t="shared" si="59"/>
        <v>0</v>
      </c>
      <c r="N175" s="24">
        <f t="shared" si="60"/>
        <v>0</v>
      </c>
      <c r="O175" s="24">
        <f t="shared" si="61"/>
        <v>0</v>
      </c>
      <c r="P175" s="24">
        <f t="shared" si="62"/>
        <v>0</v>
      </c>
      <c r="T175" s="145" t="str">
        <f t="shared" si="64"/>
        <v xml:space="preserve"> 4.2</v>
      </c>
      <c r="U175" s="145"/>
      <c r="V175" s="157" t="str">
        <f t="shared" si="63"/>
        <v>Stiegrota betona izlīdzinošais slānis 50-60mm</v>
      </c>
      <c r="W175" s="145" t="str">
        <f t="shared" si="65"/>
        <v>m2</v>
      </c>
      <c r="X175" s="165">
        <f t="shared" si="66"/>
        <v>11</v>
      </c>
    </row>
    <row r="176" spans="1:24" ht="25.5">
      <c r="A176" s="164"/>
      <c r="B176" s="145"/>
      <c r="C176" s="153" t="s">
        <v>199</v>
      </c>
      <c r="D176" s="111" t="s">
        <v>55</v>
      </c>
      <c r="E176" s="158">
        <v>11</v>
      </c>
      <c r="F176" s="23"/>
      <c r="G176" s="23"/>
      <c r="H176" s="23">
        <f t="shared" si="56"/>
        <v>0</v>
      </c>
      <c r="I176" s="23"/>
      <c r="J176" s="23"/>
      <c r="K176" s="24">
        <f t="shared" si="57"/>
        <v>0</v>
      </c>
      <c r="L176" s="24">
        <f t="shared" si="58"/>
        <v>0</v>
      </c>
      <c r="M176" s="24">
        <f t="shared" si="59"/>
        <v>0</v>
      </c>
      <c r="N176" s="24">
        <f t="shared" si="60"/>
        <v>0</v>
      </c>
      <c r="O176" s="24">
        <f t="shared" si="61"/>
        <v>0</v>
      </c>
      <c r="P176" s="24">
        <f t="shared" si="62"/>
        <v>0</v>
      </c>
      <c r="T176" s="145"/>
      <c r="U176" s="145"/>
      <c r="V176" s="157" t="str">
        <f t="shared" si="63"/>
        <v>Hidroizolācija PAROC XMV 001 (vai ekvivalents)</v>
      </c>
      <c r="W176" s="145" t="str">
        <f t="shared" si="65"/>
        <v>m2</v>
      </c>
      <c r="X176" s="165">
        <f t="shared" si="66"/>
        <v>11</v>
      </c>
    </row>
    <row r="177" spans="1:24">
      <c r="A177" s="164"/>
      <c r="B177" s="145"/>
      <c r="C177" s="152" t="s">
        <v>200</v>
      </c>
      <c r="D177" s="111" t="s">
        <v>55</v>
      </c>
      <c r="E177" s="158">
        <v>185</v>
      </c>
      <c r="F177" s="23"/>
      <c r="G177" s="23"/>
      <c r="H177" s="23">
        <f t="shared" si="56"/>
        <v>0</v>
      </c>
      <c r="I177" s="23"/>
      <c r="J177" s="23"/>
      <c r="K177" s="24">
        <f t="shared" si="57"/>
        <v>0</v>
      </c>
      <c r="L177" s="24">
        <f t="shared" si="58"/>
        <v>0</v>
      </c>
      <c r="M177" s="24">
        <f t="shared" si="59"/>
        <v>0</v>
      </c>
      <c r="N177" s="24">
        <f t="shared" si="60"/>
        <v>0</v>
      </c>
      <c r="O177" s="24">
        <f t="shared" si="61"/>
        <v>0</v>
      </c>
      <c r="P177" s="24">
        <f t="shared" si="62"/>
        <v>0</v>
      </c>
      <c r="T177" s="145"/>
      <c r="U177" s="145"/>
      <c r="V177" s="157" t="str">
        <f t="shared" si="63"/>
        <v>Grīdas G2  (1.stāvā)</v>
      </c>
      <c r="W177" s="145" t="str">
        <f t="shared" si="65"/>
        <v>m2</v>
      </c>
      <c r="X177" s="165">
        <f t="shared" si="66"/>
        <v>185</v>
      </c>
    </row>
    <row r="178" spans="1:24" ht="25.5">
      <c r="A178" s="164" t="s">
        <v>407</v>
      </c>
      <c r="B178" s="145"/>
      <c r="C178" s="153" t="s">
        <v>201</v>
      </c>
      <c r="D178" s="111" t="s">
        <v>55</v>
      </c>
      <c r="E178" s="158">
        <v>185</v>
      </c>
      <c r="F178" s="23"/>
      <c r="G178" s="23"/>
      <c r="H178" s="23">
        <f t="shared" si="56"/>
        <v>0</v>
      </c>
      <c r="I178" s="23"/>
      <c r="J178" s="23"/>
      <c r="K178" s="24">
        <f t="shared" si="57"/>
        <v>0</v>
      </c>
      <c r="L178" s="24">
        <f t="shared" si="58"/>
        <v>0</v>
      </c>
      <c r="M178" s="24">
        <f t="shared" si="59"/>
        <v>0</v>
      </c>
      <c r="N178" s="24">
        <f t="shared" si="60"/>
        <v>0</v>
      </c>
      <c r="O178" s="24">
        <f t="shared" si="61"/>
        <v>0</v>
      </c>
      <c r="P178" s="24">
        <f t="shared" si="62"/>
        <v>0</v>
      </c>
      <c r="T178" s="145" t="str">
        <f t="shared" si="64"/>
        <v xml:space="preserve"> 4.3</v>
      </c>
      <c r="U178" s="145"/>
      <c r="V178" s="157" t="str">
        <f t="shared" si="63"/>
        <v>Blietētas šķembas uz esošas noblietētas grunts 80mm, frakcija 0-40mm</v>
      </c>
      <c r="W178" s="145" t="str">
        <f t="shared" si="65"/>
        <v>m2</v>
      </c>
      <c r="X178" s="165">
        <f t="shared" si="66"/>
        <v>185</v>
      </c>
    </row>
    <row r="179" spans="1:24" ht="25.5">
      <c r="A179" s="164" t="s">
        <v>408</v>
      </c>
      <c r="B179" s="145"/>
      <c r="C179" s="152" t="s">
        <v>199</v>
      </c>
      <c r="D179" s="111" t="s">
        <v>55</v>
      </c>
      <c r="E179" s="158">
        <v>185</v>
      </c>
      <c r="F179" s="23"/>
      <c r="G179" s="23"/>
      <c r="H179" s="23">
        <f t="shared" si="56"/>
        <v>0</v>
      </c>
      <c r="I179" s="23"/>
      <c r="J179" s="23"/>
      <c r="K179" s="24">
        <f t="shared" si="57"/>
        <v>0</v>
      </c>
      <c r="L179" s="24">
        <f t="shared" si="58"/>
        <v>0</v>
      </c>
      <c r="M179" s="24">
        <f t="shared" si="59"/>
        <v>0</v>
      </c>
      <c r="N179" s="24">
        <f t="shared" si="60"/>
        <v>0</v>
      </c>
      <c r="O179" s="24">
        <f t="shared" si="61"/>
        <v>0</v>
      </c>
      <c r="P179" s="24">
        <f t="shared" si="62"/>
        <v>0</v>
      </c>
      <c r="T179" s="145" t="str">
        <f t="shared" si="64"/>
        <v xml:space="preserve"> 4.4</v>
      </c>
      <c r="U179" s="145"/>
      <c r="V179" s="157" t="str">
        <f t="shared" si="63"/>
        <v>Hidroizolācija PAROC XMV 001 (vai ekvivalents)</v>
      </c>
      <c r="W179" s="145" t="str">
        <f t="shared" si="65"/>
        <v>m2</v>
      </c>
      <c r="X179" s="165">
        <f t="shared" si="66"/>
        <v>185</v>
      </c>
    </row>
    <row r="180" spans="1:24">
      <c r="A180" s="164" t="s">
        <v>409</v>
      </c>
      <c r="B180" s="145"/>
      <c r="C180" s="152" t="s">
        <v>197</v>
      </c>
      <c r="D180" s="111" t="s">
        <v>55</v>
      </c>
      <c r="E180" s="158">
        <v>185</v>
      </c>
      <c r="F180" s="23"/>
      <c r="G180" s="23"/>
      <c r="H180" s="23">
        <f t="shared" si="56"/>
        <v>0</v>
      </c>
      <c r="I180" s="23"/>
      <c r="J180" s="23"/>
      <c r="K180" s="24">
        <f t="shared" si="57"/>
        <v>0</v>
      </c>
      <c r="L180" s="24">
        <f t="shared" si="58"/>
        <v>0</v>
      </c>
      <c r="M180" s="24">
        <f t="shared" si="59"/>
        <v>0</v>
      </c>
      <c r="N180" s="24">
        <f t="shared" si="60"/>
        <v>0</v>
      </c>
      <c r="O180" s="24">
        <f t="shared" si="61"/>
        <v>0</v>
      </c>
      <c r="P180" s="24">
        <f t="shared" si="62"/>
        <v>0</v>
      </c>
      <c r="T180" s="145" t="str">
        <f t="shared" si="64"/>
        <v xml:space="preserve"> 4.5</v>
      </c>
      <c r="U180" s="145"/>
      <c r="V180" s="157" t="str">
        <f t="shared" si="63"/>
        <v>Stiegrota betona izlīdzinošais slānis 50-60mm</v>
      </c>
      <c r="W180" s="145" t="str">
        <f t="shared" si="65"/>
        <v>m2</v>
      </c>
      <c r="X180" s="165">
        <f t="shared" si="66"/>
        <v>185</v>
      </c>
    </row>
    <row r="181" spans="1:24">
      <c r="A181" s="164"/>
      <c r="B181" s="145"/>
      <c r="C181" s="153" t="s">
        <v>202</v>
      </c>
      <c r="D181" s="111" t="s">
        <v>55</v>
      </c>
      <c r="E181" s="158">
        <v>10</v>
      </c>
      <c r="F181" s="23"/>
      <c r="G181" s="23"/>
      <c r="H181" s="23">
        <f t="shared" si="56"/>
        <v>0</v>
      </c>
      <c r="I181" s="23"/>
      <c r="J181" s="23"/>
      <c r="K181" s="24">
        <f t="shared" si="57"/>
        <v>0</v>
      </c>
      <c r="L181" s="24">
        <f t="shared" si="58"/>
        <v>0</v>
      </c>
      <c r="M181" s="24">
        <f t="shared" si="59"/>
        <v>0</v>
      </c>
      <c r="N181" s="24">
        <f t="shared" si="60"/>
        <v>0</v>
      </c>
      <c r="O181" s="24">
        <f t="shared" si="61"/>
        <v>0</v>
      </c>
      <c r="P181" s="24">
        <f t="shared" si="62"/>
        <v>0</v>
      </c>
      <c r="T181" s="145"/>
      <c r="U181" s="145"/>
      <c r="V181" s="157" t="str">
        <f t="shared" si="63"/>
        <v>Grīdas G3  (sargu telpā)</v>
      </c>
      <c r="W181" s="145" t="str">
        <f t="shared" si="65"/>
        <v>m2</v>
      </c>
      <c r="X181" s="165">
        <f t="shared" si="66"/>
        <v>10</v>
      </c>
    </row>
    <row r="182" spans="1:24" ht="25.5">
      <c r="A182" s="164" t="s">
        <v>410</v>
      </c>
      <c r="B182" s="145"/>
      <c r="C182" s="152" t="s">
        <v>201</v>
      </c>
      <c r="D182" s="111" t="s">
        <v>55</v>
      </c>
      <c r="E182" s="158">
        <v>10</v>
      </c>
      <c r="F182" s="23"/>
      <c r="G182" s="23"/>
      <c r="H182" s="23">
        <f t="shared" si="56"/>
        <v>0</v>
      </c>
      <c r="I182" s="23"/>
      <c r="J182" s="23"/>
      <c r="K182" s="24">
        <f t="shared" si="57"/>
        <v>0</v>
      </c>
      <c r="L182" s="24">
        <f t="shared" si="58"/>
        <v>0</v>
      </c>
      <c r="M182" s="24">
        <f t="shared" si="59"/>
        <v>0</v>
      </c>
      <c r="N182" s="24">
        <f t="shared" si="60"/>
        <v>0</v>
      </c>
      <c r="O182" s="24">
        <f t="shared" si="61"/>
        <v>0</v>
      </c>
      <c r="P182" s="24">
        <f t="shared" si="62"/>
        <v>0</v>
      </c>
      <c r="T182" s="145" t="str">
        <f t="shared" si="64"/>
        <v xml:space="preserve"> 4.6</v>
      </c>
      <c r="U182" s="145"/>
      <c r="V182" s="157" t="str">
        <f t="shared" si="63"/>
        <v>Blietētas šķembas uz esošas noblietētas grunts 80mm, frakcija 0-40mm</v>
      </c>
      <c r="W182" s="145" t="str">
        <f t="shared" si="65"/>
        <v>m2</v>
      </c>
      <c r="X182" s="165">
        <f t="shared" si="66"/>
        <v>10</v>
      </c>
    </row>
    <row r="183" spans="1:24" ht="25.5">
      <c r="A183" s="164" t="s">
        <v>411</v>
      </c>
      <c r="B183" s="145"/>
      <c r="C183" s="153" t="s">
        <v>203</v>
      </c>
      <c r="D183" s="111" t="s">
        <v>55</v>
      </c>
      <c r="E183" s="158">
        <v>10</v>
      </c>
      <c r="F183" s="23"/>
      <c r="G183" s="23"/>
      <c r="H183" s="23">
        <f t="shared" si="56"/>
        <v>0</v>
      </c>
      <c r="I183" s="23"/>
      <c r="J183" s="23"/>
      <c r="K183" s="24">
        <f t="shared" si="57"/>
        <v>0</v>
      </c>
      <c r="L183" s="24">
        <f t="shared" si="58"/>
        <v>0</v>
      </c>
      <c r="M183" s="24">
        <f t="shared" si="59"/>
        <v>0</v>
      </c>
      <c r="N183" s="24">
        <f t="shared" si="60"/>
        <v>0</v>
      </c>
      <c r="O183" s="24">
        <f t="shared" si="61"/>
        <v>0</v>
      </c>
      <c r="P183" s="24">
        <f t="shared" si="62"/>
        <v>0</v>
      </c>
      <c r="T183" s="145" t="str">
        <f t="shared" si="64"/>
        <v xml:space="preserve"> 4.7</v>
      </c>
      <c r="U183" s="145"/>
      <c r="V183" s="157" t="str">
        <f t="shared" si="63"/>
        <v>Ekstrudēta putupolistirola siltumizolācija 100mm biezumā</v>
      </c>
      <c r="W183" s="145" t="str">
        <f t="shared" si="65"/>
        <v>m2</v>
      </c>
      <c r="X183" s="165">
        <f t="shared" si="66"/>
        <v>10</v>
      </c>
    </row>
    <row r="184" spans="1:24" ht="25.5">
      <c r="A184" s="164" t="s">
        <v>412</v>
      </c>
      <c r="B184" s="145"/>
      <c r="C184" s="152" t="s">
        <v>199</v>
      </c>
      <c r="D184" s="111" t="s">
        <v>55</v>
      </c>
      <c r="E184" s="158">
        <v>10</v>
      </c>
      <c r="F184" s="23"/>
      <c r="G184" s="23"/>
      <c r="H184" s="23">
        <f t="shared" si="56"/>
        <v>0</v>
      </c>
      <c r="I184" s="23"/>
      <c r="J184" s="23"/>
      <c r="K184" s="24">
        <f t="shared" si="57"/>
        <v>0</v>
      </c>
      <c r="L184" s="24">
        <f t="shared" si="58"/>
        <v>0</v>
      </c>
      <c r="M184" s="24">
        <f t="shared" si="59"/>
        <v>0</v>
      </c>
      <c r="N184" s="24">
        <f t="shared" si="60"/>
        <v>0</v>
      </c>
      <c r="O184" s="24">
        <f t="shared" si="61"/>
        <v>0</v>
      </c>
      <c r="P184" s="24">
        <f t="shared" si="62"/>
        <v>0</v>
      </c>
      <c r="T184" s="145" t="str">
        <f t="shared" si="64"/>
        <v xml:space="preserve"> 4.8</v>
      </c>
      <c r="U184" s="145"/>
      <c r="V184" s="157" t="str">
        <f t="shared" si="63"/>
        <v>Hidroizolācija PAROC XMV 001 (vai ekvivalents)</v>
      </c>
      <c r="W184" s="145" t="str">
        <f t="shared" si="65"/>
        <v>m2</v>
      </c>
      <c r="X184" s="165">
        <f t="shared" si="66"/>
        <v>10</v>
      </c>
    </row>
    <row r="185" spans="1:24">
      <c r="A185" s="164" t="s">
        <v>413</v>
      </c>
      <c r="B185" s="145"/>
      <c r="C185" s="153" t="s">
        <v>197</v>
      </c>
      <c r="D185" s="111" t="s">
        <v>55</v>
      </c>
      <c r="E185" s="158">
        <v>10</v>
      </c>
      <c r="F185" s="23"/>
      <c r="G185" s="23"/>
      <c r="H185" s="23">
        <f t="shared" si="56"/>
        <v>0</v>
      </c>
      <c r="I185" s="23"/>
      <c r="J185" s="23"/>
      <c r="K185" s="24">
        <f t="shared" si="57"/>
        <v>0</v>
      </c>
      <c r="L185" s="24">
        <f t="shared" si="58"/>
        <v>0</v>
      </c>
      <c r="M185" s="24">
        <f t="shared" si="59"/>
        <v>0</v>
      </c>
      <c r="N185" s="24">
        <f t="shared" si="60"/>
        <v>0</v>
      </c>
      <c r="O185" s="24">
        <f t="shared" si="61"/>
        <v>0</v>
      </c>
      <c r="P185" s="24">
        <f t="shared" si="62"/>
        <v>0</v>
      </c>
      <c r="T185" s="145" t="str">
        <f t="shared" si="64"/>
        <v xml:space="preserve"> 4.9</v>
      </c>
      <c r="U185" s="145"/>
      <c r="V185" s="157" t="str">
        <f t="shared" si="63"/>
        <v>Stiegrota betona izlīdzinošais slānis 50-60mm</v>
      </c>
      <c r="W185" s="145" t="str">
        <f t="shared" si="65"/>
        <v>m2</v>
      </c>
      <c r="X185" s="165">
        <f t="shared" si="66"/>
        <v>10</v>
      </c>
    </row>
    <row r="186" spans="1:24">
      <c r="A186" s="164"/>
      <c r="B186" s="145"/>
      <c r="C186" s="152" t="s">
        <v>204</v>
      </c>
      <c r="D186" s="111" t="s">
        <v>55</v>
      </c>
      <c r="E186" s="158">
        <v>180</v>
      </c>
      <c r="F186" s="23"/>
      <c r="G186" s="23"/>
      <c r="H186" s="23">
        <f t="shared" si="56"/>
        <v>0</v>
      </c>
      <c r="I186" s="23"/>
      <c r="J186" s="23"/>
      <c r="K186" s="24">
        <f t="shared" si="57"/>
        <v>0</v>
      </c>
      <c r="L186" s="24">
        <f t="shared" si="58"/>
        <v>0</v>
      </c>
      <c r="M186" s="24">
        <f t="shared" si="59"/>
        <v>0</v>
      </c>
      <c r="N186" s="24">
        <f t="shared" si="60"/>
        <v>0</v>
      </c>
      <c r="O186" s="24">
        <f t="shared" si="61"/>
        <v>0</v>
      </c>
      <c r="P186" s="24">
        <f t="shared" si="62"/>
        <v>0</v>
      </c>
      <c r="T186" s="145"/>
      <c r="U186" s="145"/>
      <c r="V186" s="157" t="str">
        <f t="shared" si="63"/>
        <v>Grīdas G4  (skatuve)</v>
      </c>
      <c r="W186" s="145" t="str">
        <f t="shared" si="65"/>
        <v>m2</v>
      </c>
      <c r="X186" s="165">
        <f t="shared" si="66"/>
        <v>180</v>
      </c>
    </row>
    <row r="187" spans="1:24" ht="25.5">
      <c r="A187" s="164" t="s">
        <v>414</v>
      </c>
      <c r="B187" s="145"/>
      <c r="C187" s="153" t="s">
        <v>205</v>
      </c>
      <c r="D187" s="111" t="s">
        <v>55</v>
      </c>
      <c r="E187" s="158">
        <v>180</v>
      </c>
      <c r="F187" s="23"/>
      <c r="G187" s="23"/>
      <c r="H187" s="23">
        <f t="shared" si="56"/>
        <v>0</v>
      </c>
      <c r="I187" s="23"/>
      <c r="J187" s="23"/>
      <c r="K187" s="24">
        <f t="shared" si="57"/>
        <v>0</v>
      </c>
      <c r="L187" s="24">
        <f t="shared" si="58"/>
        <v>0</v>
      </c>
      <c r="M187" s="24">
        <f t="shared" si="59"/>
        <v>0</v>
      </c>
      <c r="N187" s="24">
        <f t="shared" si="60"/>
        <v>0</v>
      </c>
      <c r="O187" s="24">
        <f t="shared" si="61"/>
        <v>0</v>
      </c>
      <c r="P187" s="24">
        <f t="shared" si="62"/>
        <v>0</v>
      </c>
      <c r="T187" s="145" t="str">
        <f t="shared" si="64"/>
        <v xml:space="preserve"> 4.10</v>
      </c>
      <c r="U187" s="145"/>
      <c r="V187" s="157" t="str">
        <f t="shared" si="63"/>
        <v>Blietētas šķembas uz esošas noblietētas grunts 80mm biezumā</v>
      </c>
      <c r="W187" s="145" t="str">
        <f t="shared" si="65"/>
        <v>m2</v>
      </c>
      <c r="X187" s="165">
        <f t="shared" si="66"/>
        <v>180</v>
      </c>
    </row>
    <row r="188" spans="1:24" ht="25.5">
      <c r="A188" s="164" t="s">
        <v>415</v>
      </c>
      <c r="B188" s="145"/>
      <c r="C188" s="152" t="s">
        <v>199</v>
      </c>
      <c r="D188" s="111" t="s">
        <v>55</v>
      </c>
      <c r="E188" s="158">
        <v>180</v>
      </c>
      <c r="F188" s="23"/>
      <c r="G188" s="23"/>
      <c r="H188" s="23">
        <f t="shared" si="56"/>
        <v>0</v>
      </c>
      <c r="I188" s="23"/>
      <c r="J188" s="23"/>
      <c r="K188" s="24">
        <f t="shared" si="57"/>
        <v>0</v>
      </c>
      <c r="L188" s="24">
        <f t="shared" si="58"/>
        <v>0</v>
      </c>
      <c r="M188" s="24">
        <f t="shared" si="59"/>
        <v>0</v>
      </c>
      <c r="N188" s="24">
        <f t="shared" si="60"/>
        <v>0</v>
      </c>
      <c r="O188" s="24">
        <f t="shared" si="61"/>
        <v>0</v>
      </c>
      <c r="P188" s="24">
        <f t="shared" si="62"/>
        <v>0</v>
      </c>
      <c r="T188" s="145" t="str">
        <f t="shared" si="64"/>
        <v xml:space="preserve"> 4.11</v>
      </c>
      <c r="U188" s="145"/>
      <c r="V188" s="157" t="str">
        <f t="shared" si="63"/>
        <v>Hidroizolācija PAROC XMV 001 (vai ekvivalents)</v>
      </c>
      <c r="W188" s="145" t="str">
        <f t="shared" si="65"/>
        <v>m2</v>
      </c>
      <c r="X188" s="165">
        <f t="shared" si="66"/>
        <v>180</v>
      </c>
    </row>
    <row r="189" spans="1:24">
      <c r="A189" s="164" t="s">
        <v>416</v>
      </c>
      <c r="B189" s="145"/>
      <c r="C189" s="152" t="s">
        <v>206</v>
      </c>
      <c r="D189" s="111" t="s">
        <v>55</v>
      </c>
      <c r="E189" s="158">
        <v>18</v>
      </c>
      <c r="F189" s="23"/>
      <c r="G189" s="23"/>
      <c r="H189" s="23">
        <f t="shared" si="56"/>
        <v>0</v>
      </c>
      <c r="I189" s="23"/>
      <c r="J189" s="23"/>
      <c r="K189" s="24">
        <f t="shared" si="57"/>
        <v>0</v>
      </c>
      <c r="L189" s="24">
        <f t="shared" si="58"/>
        <v>0</v>
      </c>
      <c r="M189" s="24">
        <f t="shared" si="59"/>
        <v>0</v>
      </c>
      <c r="N189" s="24">
        <f t="shared" si="60"/>
        <v>0</v>
      </c>
      <c r="O189" s="24">
        <f t="shared" si="61"/>
        <v>0</v>
      </c>
      <c r="P189" s="24">
        <f t="shared" si="62"/>
        <v>0</v>
      </c>
      <c r="T189" s="145" t="str">
        <f t="shared" si="64"/>
        <v xml:space="preserve"> 4.12</v>
      </c>
      <c r="U189" s="145"/>
      <c r="V189" s="157" t="str">
        <f t="shared" si="63"/>
        <v>Hidroizolācijas starplika zem gulšņiem</v>
      </c>
      <c r="W189" s="145" t="str">
        <f t="shared" si="65"/>
        <v>m2</v>
      </c>
      <c r="X189" s="165">
        <f t="shared" si="66"/>
        <v>18</v>
      </c>
    </row>
    <row r="190" spans="1:24" ht="25.5">
      <c r="A190" s="164" t="s">
        <v>417</v>
      </c>
      <c r="B190" s="145"/>
      <c r="C190" s="153" t="s">
        <v>207</v>
      </c>
      <c r="D190" s="111" t="s">
        <v>57</v>
      </c>
      <c r="E190" s="158">
        <v>1.94</v>
      </c>
      <c r="F190" s="23"/>
      <c r="G190" s="23"/>
      <c r="H190" s="23">
        <f t="shared" si="56"/>
        <v>0</v>
      </c>
      <c r="I190" s="23"/>
      <c r="J190" s="23"/>
      <c r="K190" s="24">
        <f t="shared" si="57"/>
        <v>0</v>
      </c>
      <c r="L190" s="24">
        <f t="shared" si="58"/>
        <v>0</v>
      </c>
      <c r="M190" s="24">
        <f t="shared" si="59"/>
        <v>0</v>
      </c>
      <c r="N190" s="24">
        <f t="shared" si="60"/>
        <v>0</v>
      </c>
      <c r="O190" s="24">
        <f t="shared" si="61"/>
        <v>0</v>
      </c>
      <c r="P190" s="24">
        <f t="shared" si="62"/>
        <v>0</v>
      </c>
      <c r="T190" s="145" t="str">
        <f t="shared" si="64"/>
        <v xml:space="preserve"> 4.13</v>
      </c>
      <c r="U190" s="145"/>
      <c r="V190" s="157" t="str">
        <f t="shared" si="63"/>
        <v>Antiseptizēti koka gulšņi 50x50mm, solis 300mm</v>
      </c>
      <c r="W190" s="145" t="str">
        <f t="shared" si="65"/>
        <v>m3</v>
      </c>
      <c r="X190" s="165">
        <f t="shared" si="66"/>
        <v>1.94</v>
      </c>
    </row>
    <row r="191" spans="1:24">
      <c r="A191" s="164"/>
      <c r="B191" s="145"/>
      <c r="C191" s="153" t="s">
        <v>208</v>
      </c>
      <c r="D191" s="111" t="s">
        <v>55</v>
      </c>
      <c r="E191" s="158">
        <v>150</v>
      </c>
      <c r="F191" s="23"/>
      <c r="G191" s="23"/>
      <c r="H191" s="23">
        <f t="shared" si="56"/>
        <v>0</v>
      </c>
      <c r="I191" s="23"/>
      <c r="J191" s="23"/>
      <c r="K191" s="24">
        <f t="shared" si="57"/>
        <v>0</v>
      </c>
      <c r="L191" s="24">
        <f t="shared" si="58"/>
        <v>0</v>
      </c>
      <c r="M191" s="24">
        <f t="shared" si="59"/>
        <v>0</v>
      </c>
      <c r="N191" s="24">
        <f t="shared" si="60"/>
        <v>0</v>
      </c>
      <c r="O191" s="24">
        <f t="shared" si="61"/>
        <v>0</v>
      </c>
      <c r="P191" s="24">
        <f t="shared" si="62"/>
        <v>0</v>
      </c>
      <c r="T191" s="145"/>
      <c r="U191" s="145"/>
      <c r="V191" s="157" t="str">
        <f t="shared" si="63"/>
        <v>Grīdas G5  (skatītāju daļa)</v>
      </c>
      <c r="W191" s="145" t="str">
        <f t="shared" si="65"/>
        <v>m2</v>
      </c>
      <c r="X191" s="165">
        <f t="shared" si="66"/>
        <v>150</v>
      </c>
    </row>
    <row r="192" spans="1:24" ht="25.5">
      <c r="A192" s="164" t="s">
        <v>418</v>
      </c>
      <c r="B192" s="145"/>
      <c r="C192" s="152" t="s">
        <v>201</v>
      </c>
      <c r="D192" s="111" t="s">
        <v>55</v>
      </c>
      <c r="E192" s="158">
        <v>150</v>
      </c>
      <c r="F192" s="23"/>
      <c r="G192" s="23"/>
      <c r="H192" s="23">
        <f t="shared" si="56"/>
        <v>0</v>
      </c>
      <c r="I192" s="23"/>
      <c r="J192" s="23"/>
      <c r="K192" s="24">
        <f t="shared" si="57"/>
        <v>0</v>
      </c>
      <c r="L192" s="24">
        <f t="shared" si="58"/>
        <v>0</v>
      </c>
      <c r="M192" s="24">
        <f t="shared" si="59"/>
        <v>0</v>
      </c>
      <c r="N192" s="24">
        <f t="shared" si="60"/>
        <v>0</v>
      </c>
      <c r="O192" s="24">
        <f t="shared" si="61"/>
        <v>0</v>
      </c>
      <c r="P192" s="24">
        <f t="shared" si="62"/>
        <v>0</v>
      </c>
      <c r="T192" s="145" t="str">
        <f t="shared" si="64"/>
        <v xml:space="preserve"> 4.14</v>
      </c>
      <c r="U192" s="145"/>
      <c r="V192" s="157" t="str">
        <f t="shared" si="63"/>
        <v>Blietētas šķembas uz esošas noblietētas grunts 80mm, frakcija 0-40mm</v>
      </c>
      <c r="W192" s="145" t="str">
        <f t="shared" si="65"/>
        <v>m2</v>
      </c>
      <c r="X192" s="165">
        <f t="shared" si="66"/>
        <v>150</v>
      </c>
    </row>
    <row r="193" spans="1:24">
      <c r="A193" s="164" t="s">
        <v>419</v>
      </c>
      <c r="B193" s="145"/>
      <c r="C193" s="152" t="s">
        <v>209</v>
      </c>
      <c r="D193" s="111" t="s">
        <v>61</v>
      </c>
      <c r="E193" s="158">
        <v>750</v>
      </c>
      <c r="F193" s="23"/>
      <c r="G193" s="23"/>
      <c r="H193" s="23">
        <f t="shared" si="56"/>
        <v>0</v>
      </c>
      <c r="I193" s="23"/>
      <c r="J193" s="23"/>
      <c r="K193" s="24">
        <f t="shared" si="57"/>
        <v>0</v>
      </c>
      <c r="L193" s="24">
        <f t="shared" si="58"/>
        <v>0</v>
      </c>
      <c r="M193" s="24">
        <f t="shared" si="59"/>
        <v>0</v>
      </c>
      <c r="N193" s="24">
        <f t="shared" si="60"/>
        <v>0</v>
      </c>
      <c r="O193" s="24">
        <f t="shared" si="61"/>
        <v>0</v>
      </c>
      <c r="P193" s="24">
        <f t="shared" si="62"/>
        <v>0</v>
      </c>
      <c r="T193" s="145" t="str">
        <f t="shared" si="64"/>
        <v xml:space="preserve"> 4.15</v>
      </c>
      <c r="U193" s="145"/>
      <c r="V193" s="157" t="str">
        <f t="shared" si="63"/>
        <v>Regulējami terases balsti 40mm</v>
      </c>
      <c r="W193" s="145" t="str">
        <f t="shared" si="65"/>
        <v>gb.</v>
      </c>
      <c r="X193" s="165">
        <f t="shared" si="66"/>
        <v>750</v>
      </c>
    </row>
    <row r="194" spans="1:24">
      <c r="A194" s="164" t="s">
        <v>420</v>
      </c>
      <c r="B194" s="145"/>
      <c r="C194" s="153" t="s">
        <v>210</v>
      </c>
      <c r="D194" s="111" t="s">
        <v>56</v>
      </c>
      <c r="E194" s="158">
        <v>420</v>
      </c>
      <c r="F194" s="23"/>
      <c r="G194" s="23"/>
      <c r="H194" s="23">
        <f t="shared" si="56"/>
        <v>0</v>
      </c>
      <c r="I194" s="23"/>
      <c r="J194" s="23"/>
      <c r="K194" s="24">
        <f t="shared" si="57"/>
        <v>0</v>
      </c>
      <c r="L194" s="24">
        <f t="shared" si="58"/>
        <v>0</v>
      </c>
      <c r="M194" s="24">
        <f t="shared" si="59"/>
        <v>0</v>
      </c>
      <c r="N194" s="24">
        <f t="shared" si="60"/>
        <v>0</v>
      </c>
      <c r="O194" s="24">
        <f t="shared" si="61"/>
        <v>0</v>
      </c>
      <c r="P194" s="24">
        <f t="shared" si="62"/>
        <v>0</v>
      </c>
      <c r="T194" s="145" t="str">
        <f t="shared" si="64"/>
        <v xml:space="preserve"> 4.16</v>
      </c>
      <c r="U194" s="145"/>
      <c r="V194" s="157" t="str">
        <f t="shared" si="63"/>
        <v>Kompozītmateriāla sija 25x50mm</v>
      </c>
      <c r="W194" s="145" t="str">
        <f t="shared" si="65"/>
        <v>m</v>
      </c>
      <c r="X194" s="165">
        <f t="shared" si="66"/>
        <v>420</v>
      </c>
    </row>
    <row r="195" spans="1:24">
      <c r="A195" s="166">
        <v>5</v>
      </c>
      <c r="B195" s="175"/>
      <c r="C195" s="173" t="s">
        <v>211</v>
      </c>
      <c r="D195" s="162"/>
      <c r="E195" s="176"/>
      <c r="F195" s="163"/>
      <c r="G195" s="163"/>
      <c r="H195" s="163"/>
      <c r="I195" s="163"/>
      <c r="J195" s="163"/>
      <c r="K195" s="163"/>
      <c r="L195" s="163"/>
      <c r="M195" s="163"/>
      <c r="N195" s="163"/>
      <c r="O195" s="163"/>
      <c r="P195" s="163"/>
      <c r="T195" s="145">
        <f t="shared" si="64"/>
        <v>5</v>
      </c>
      <c r="U195" s="145"/>
      <c r="V195" s="157" t="str">
        <f t="shared" si="63"/>
        <v>AILU AIZPILDĪJUMS</v>
      </c>
      <c r="W195" s="145"/>
      <c r="X195" s="165"/>
    </row>
    <row r="196" spans="1:24" ht="13.5">
      <c r="A196" s="178"/>
      <c r="B196" s="177"/>
      <c r="C196" s="182" t="s">
        <v>212</v>
      </c>
      <c r="D196" s="162"/>
      <c r="E196" s="176"/>
      <c r="F196" s="163"/>
      <c r="G196" s="163"/>
      <c r="H196" s="163"/>
      <c r="I196" s="163"/>
      <c r="J196" s="163"/>
      <c r="K196" s="163"/>
      <c r="L196" s="163"/>
      <c r="M196" s="163"/>
      <c r="N196" s="163"/>
      <c r="O196" s="163"/>
      <c r="P196" s="163"/>
      <c r="T196" s="145"/>
      <c r="U196" s="145"/>
      <c r="V196" s="157" t="str">
        <f t="shared" si="63"/>
        <v>Logi</v>
      </c>
      <c r="W196" s="145"/>
      <c r="X196" s="165"/>
    </row>
    <row r="197" spans="1:24" ht="38.25">
      <c r="A197" s="172" t="s">
        <v>421</v>
      </c>
      <c r="B197" s="145"/>
      <c r="C197" s="153" t="s">
        <v>213</v>
      </c>
      <c r="D197" s="111" t="s">
        <v>61</v>
      </c>
      <c r="E197" s="158">
        <v>1</v>
      </c>
      <c r="F197" s="23"/>
      <c r="G197" s="23"/>
      <c r="H197" s="23">
        <f t="shared" si="56"/>
        <v>0</v>
      </c>
      <c r="I197" s="23"/>
      <c r="J197" s="23"/>
      <c r="K197" s="24">
        <f t="shared" si="57"/>
        <v>0</v>
      </c>
      <c r="L197" s="24">
        <f t="shared" si="58"/>
        <v>0</v>
      </c>
      <c r="M197" s="24">
        <f t="shared" si="59"/>
        <v>0</v>
      </c>
      <c r="N197" s="24">
        <f t="shared" si="60"/>
        <v>0</v>
      </c>
      <c r="O197" s="24">
        <f t="shared" si="61"/>
        <v>0</v>
      </c>
      <c r="P197" s="24">
        <f t="shared" si="62"/>
        <v>0</v>
      </c>
      <c r="T197" s="145" t="str">
        <f t="shared" si="64"/>
        <v xml:space="preserve"> 5.1</v>
      </c>
      <c r="U197" s="145"/>
      <c r="V197" s="157" t="str">
        <f t="shared" si="63"/>
        <v>Alumīnija konstrukcijas logu L1 izbūve 700x1280mm (saskaņā ar specifikāciju, iesk.furnitūru)</v>
      </c>
      <c r="W197" s="145" t="str">
        <f t="shared" si="65"/>
        <v>gb.</v>
      </c>
      <c r="X197" s="165">
        <f t="shared" si="66"/>
        <v>1</v>
      </c>
    </row>
    <row r="198" spans="1:24" ht="38.25">
      <c r="A198" s="172" t="s">
        <v>422</v>
      </c>
      <c r="B198" s="145"/>
      <c r="C198" s="152" t="s">
        <v>214</v>
      </c>
      <c r="D198" s="111" t="s">
        <v>61</v>
      </c>
      <c r="E198" s="158">
        <v>1</v>
      </c>
      <c r="F198" s="23"/>
      <c r="G198" s="23"/>
      <c r="H198" s="23">
        <f t="shared" si="56"/>
        <v>0</v>
      </c>
      <c r="I198" s="23"/>
      <c r="J198" s="23"/>
      <c r="K198" s="24">
        <f t="shared" si="57"/>
        <v>0</v>
      </c>
      <c r="L198" s="24">
        <f t="shared" si="58"/>
        <v>0</v>
      </c>
      <c r="M198" s="24">
        <f t="shared" si="59"/>
        <v>0</v>
      </c>
      <c r="N198" s="24">
        <f t="shared" si="60"/>
        <v>0</v>
      </c>
      <c r="O198" s="24">
        <f t="shared" si="61"/>
        <v>0</v>
      </c>
      <c r="P198" s="24">
        <f t="shared" si="62"/>
        <v>0</v>
      </c>
      <c r="T198" s="145" t="str">
        <f t="shared" si="64"/>
        <v xml:space="preserve"> 5.2</v>
      </c>
      <c r="U198" s="145"/>
      <c r="V198" s="157" t="str">
        <f t="shared" si="63"/>
        <v>Alumīnija konstrukcijas logu L2 izbūve 2900x2230mm (saskaņā ar specifikāciju, iesk.furnitūru)</v>
      </c>
      <c r="W198" s="145" t="str">
        <f t="shared" si="65"/>
        <v>gb.</v>
      </c>
      <c r="X198" s="165">
        <f t="shared" si="66"/>
        <v>1</v>
      </c>
    </row>
    <row r="199" spans="1:24" ht="38.25">
      <c r="A199" s="172" t="s">
        <v>423</v>
      </c>
      <c r="B199" s="145"/>
      <c r="C199" s="152" t="s">
        <v>215</v>
      </c>
      <c r="D199" s="111" t="s">
        <v>61</v>
      </c>
      <c r="E199" s="158">
        <v>2</v>
      </c>
      <c r="F199" s="23"/>
      <c r="G199" s="23"/>
      <c r="H199" s="23">
        <f t="shared" si="56"/>
        <v>0</v>
      </c>
      <c r="I199" s="23"/>
      <c r="J199" s="23"/>
      <c r="K199" s="24">
        <f t="shared" si="57"/>
        <v>0</v>
      </c>
      <c r="L199" s="24">
        <f t="shared" si="58"/>
        <v>0</v>
      </c>
      <c r="M199" s="24">
        <f t="shared" si="59"/>
        <v>0</v>
      </c>
      <c r="N199" s="24">
        <f t="shared" si="60"/>
        <v>0</v>
      </c>
      <c r="O199" s="24">
        <f t="shared" si="61"/>
        <v>0</v>
      </c>
      <c r="P199" s="24">
        <f t="shared" si="62"/>
        <v>0</v>
      </c>
      <c r="T199" s="145" t="str">
        <f t="shared" si="64"/>
        <v xml:space="preserve"> 5.3</v>
      </c>
      <c r="U199" s="145"/>
      <c r="V199" s="157" t="str">
        <f t="shared" si="63"/>
        <v>Alumīnija konstrukcijas logu L3 izbūve 1200x1280mm (saskaņā ar specifikāciju, iesk.furnitūru)</v>
      </c>
      <c r="W199" s="145" t="str">
        <f t="shared" si="65"/>
        <v>gb.</v>
      </c>
      <c r="X199" s="165">
        <f t="shared" si="66"/>
        <v>2</v>
      </c>
    </row>
    <row r="200" spans="1:24" ht="38.25">
      <c r="A200" s="172" t="s">
        <v>424</v>
      </c>
      <c r="B200" s="145"/>
      <c r="C200" s="153" t="s">
        <v>216</v>
      </c>
      <c r="D200" s="111" t="s">
        <v>61</v>
      </c>
      <c r="E200" s="158">
        <v>1</v>
      </c>
      <c r="F200" s="23"/>
      <c r="G200" s="23"/>
      <c r="H200" s="23">
        <f t="shared" si="56"/>
        <v>0</v>
      </c>
      <c r="I200" s="23"/>
      <c r="J200" s="23"/>
      <c r="K200" s="24">
        <f t="shared" si="57"/>
        <v>0</v>
      </c>
      <c r="L200" s="24">
        <f t="shared" si="58"/>
        <v>0</v>
      </c>
      <c r="M200" s="24">
        <f t="shared" si="59"/>
        <v>0</v>
      </c>
      <c r="N200" s="24">
        <f t="shared" si="60"/>
        <v>0</v>
      </c>
      <c r="O200" s="24">
        <f t="shared" si="61"/>
        <v>0</v>
      </c>
      <c r="P200" s="24">
        <f t="shared" si="62"/>
        <v>0</v>
      </c>
      <c r="T200" s="145" t="str">
        <f t="shared" si="64"/>
        <v xml:space="preserve"> 5.4</v>
      </c>
      <c r="U200" s="145"/>
      <c r="V200" s="157" t="str">
        <f t="shared" si="63"/>
        <v>Alumīnija konstrukcijas logu L4 izbūve 1700x2120mm (saskaņā ar specifikāciju, iesk.furnitūru)</v>
      </c>
      <c r="W200" s="145" t="str">
        <f t="shared" si="65"/>
        <v>gb.</v>
      </c>
      <c r="X200" s="165">
        <f t="shared" si="66"/>
        <v>1</v>
      </c>
    </row>
    <row r="201" spans="1:24" ht="38.25">
      <c r="A201" s="172" t="s">
        <v>425</v>
      </c>
      <c r="B201" s="145"/>
      <c r="C201" s="152" t="s">
        <v>217</v>
      </c>
      <c r="D201" s="111" t="s">
        <v>61</v>
      </c>
      <c r="E201" s="158">
        <v>1</v>
      </c>
      <c r="F201" s="23"/>
      <c r="G201" s="23"/>
      <c r="H201" s="23">
        <f t="shared" si="56"/>
        <v>0</v>
      </c>
      <c r="I201" s="23"/>
      <c r="J201" s="23"/>
      <c r="K201" s="24">
        <f t="shared" si="57"/>
        <v>0</v>
      </c>
      <c r="L201" s="24">
        <f t="shared" si="58"/>
        <v>0</v>
      </c>
      <c r="M201" s="24">
        <f t="shared" si="59"/>
        <v>0</v>
      </c>
      <c r="N201" s="24">
        <f t="shared" si="60"/>
        <v>0</v>
      </c>
      <c r="O201" s="24">
        <f t="shared" si="61"/>
        <v>0</v>
      </c>
      <c r="P201" s="24">
        <f t="shared" si="62"/>
        <v>0</v>
      </c>
      <c r="T201" s="145" t="str">
        <f t="shared" si="64"/>
        <v xml:space="preserve"> 5.5</v>
      </c>
      <c r="U201" s="145"/>
      <c r="V201" s="157" t="str">
        <f t="shared" si="63"/>
        <v>Alumīnija konstrukcijas logu L5 izbūve 3740x2120mm (saskaņā ar specifikāciju, iesk.furnitūru)</v>
      </c>
      <c r="W201" s="145" t="str">
        <f t="shared" si="65"/>
        <v>gb.</v>
      </c>
      <c r="X201" s="165">
        <f t="shared" si="66"/>
        <v>1</v>
      </c>
    </row>
    <row r="202" spans="1:24" ht="38.25">
      <c r="A202" s="172" t="s">
        <v>426</v>
      </c>
      <c r="B202" s="145"/>
      <c r="C202" s="153" t="s">
        <v>218</v>
      </c>
      <c r="D202" s="111" t="s">
        <v>61</v>
      </c>
      <c r="E202" s="158">
        <v>1</v>
      </c>
      <c r="F202" s="23"/>
      <c r="G202" s="23"/>
      <c r="H202" s="23">
        <f t="shared" si="56"/>
        <v>0</v>
      </c>
      <c r="I202" s="23"/>
      <c r="J202" s="23"/>
      <c r="K202" s="24">
        <f t="shared" si="57"/>
        <v>0</v>
      </c>
      <c r="L202" s="24">
        <f t="shared" si="58"/>
        <v>0</v>
      </c>
      <c r="M202" s="24">
        <f t="shared" si="59"/>
        <v>0</v>
      </c>
      <c r="N202" s="24">
        <f t="shared" si="60"/>
        <v>0</v>
      </c>
      <c r="O202" s="24">
        <f t="shared" si="61"/>
        <v>0</v>
      </c>
      <c r="P202" s="24">
        <f t="shared" si="62"/>
        <v>0</v>
      </c>
      <c r="T202" s="145" t="str">
        <f t="shared" si="64"/>
        <v xml:space="preserve"> 5.6</v>
      </c>
      <c r="U202" s="145"/>
      <c r="V202" s="157" t="str">
        <f t="shared" si="63"/>
        <v>Alumīnija konstrukcijas logu L6 izbūve 2400x850mm (saskaņā ar specifikāciju, iesk.furnitūru)</v>
      </c>
      <c r="W202" s="145" t="str">
        <f t="shared" si="65"/>
        <v>gb.</v>
      </c>
      <c r="X202" s="165">
        <f t="shared" si="66"/>
        <v>1</v>
      </c>
    </row>
    <row r="203" spans="1:24" ht="38.25">
      <c r="A203" s="172" t="s">
        <v>427</v>
      </c>
      <c r="B203" s="145"/>
      <c r="C203" s="152" t="s">
        <v>219</v>
      </c>
      <c r="D203" s="111" t="s">
        <v>61</v>
      </c>
      <c r="E203" s="158">
        <v>1</v>
      </c>
      <c r="F203" s="23"/>
      <c r="G203" s="23"/>
      <c r="H203" s="23">
        <f t="shared" si="56"/>
        <v>0</v>
      </c>
      <c r="I203" s="23"/>
      <c r="J203" s="23"/>
      <c r="K203" s="24">
        <f t="shared" si="57"/>
        <v>0</v>
      </c>
      <c r="L203" s="24">
        <f t="shared" si="58"/>
        <v>0</v>
      </c>
      <c r="M203" s="24">
        <f t="shared" si="59"/>
        <v>0</v>
      </c>
      <c r="N203" s="24">
        <f t="shared" si="60"/>
        <v>0</v>
      </c>
      <c r="O203" s="24">
        <f t="shared" si="61"/>
        <v>0</v>
      </c>
      <c r="P203" s="24">
        <f t="shared" si="62"/>
        <v>0</v>
      </c>
      <c r="T203" s="145" t="str">
        <f t="shared" si="64"/>
        <v xml:space="preserve"> 5.7</v>
      </c>
      <c r="U203" s="145"/>
      <c r="V203" s="157" t="str">
        <f t="shared" si="63"/>
        <v>Alumīnija konstrukcijas logu L7 izbūve 3200x850mm (saskaņā ar specifikāciju, iesk.furnitūru)</v>
      </c>
      <c r="W203" s="145" t="str">
        <f t="shared" si="65"/>
        <v>gb.</v>
      </c>
      <c r="X203" s="165">
        <f t="shared" si="66"/>
        <v>1</v>
      </c>
    </row>
    <row r="204" spans="1:24" ht="38.25">
      <c r="A204" s="172" t="s">
        <v>428</v>
      </c>
      <c r="B204" s="145"/>
      <c r="C204" s="152" t="s">
        <v>220</v>
      </c>
      <c r="D204" s="111" t="s">
        <v>61</v>
      </c>
      <c r="E204" s="158">
        <v>2</v>
      </c>
      <c r="F204" s="23"/>
      <c r="G204" s="23"/>
      <c r="H204" s="23">
        <f t="shared" si="56"/>
        <v>0</v>
      </c>
      <c r="I204" s="23"/>
      <c r="J204" s="23"/>
      <c r="K204" s="24">
        <f t="shared" si="57"/>
        <v>0</v>
      </c>
      <c r="L204" s="24">
        <f t="shared" si="58"/>
        <v>0</v>
      </c>
      <c r="M204" s="24">
        <f t="shared" si="59"/>
        <v>0</v>
      </c>
      <c r="N204" s="24">
        <f t="shared" si="60"/>
        <v>0</v>
      </c>
      <c r="O204" s="24">
        <f t="shared" si="61"/>
        <v>0</v>
      </c>
      <c r="P204" s="24">
        <f t="shared" si="62"/>
        <v>0</v>
      </c>
      <c r="T204" s="145" t="str">
        <f t="shared" si="64"/>
        <v xml:space="preserve"> 5.8</v>
      </c>
      <c r="U204" s="145"/>
      <c r="V204" s="157" t="str">
        <f t="shared" si="63"/>
        <v>Alumīnija konstrukcijas logu L8 izbūve 1200x850mm (saskaņā ar specifikāciju, iesk.furnitūru)</v>
      </c>
      <c r="W204" s="145" t="str">
        <f t="shared" si="65"/>
        <v>gb.</v>
      </c>
      <c r="X204" s="165">
        <f t="shared" si="66"/>
        <v>2</v>
      </c>
    </row>
    <row r="205" spans="1:24" ht="38.25">
      <c r="A205" s="172" t="s">
        <v>429</v>
      </c>
      <c r="B205" s="145"/>
      <c r="C205" s="153" t="s">
        <v>221</v>
      </c>
      <c r="D205" s="111" t="s">
        <v>61</v>
      </c>
      <c r="E205" s="158">
        <v>1</v>
      </c>
      <c r="F205" s="23"/>
      <c r="G205" s="23"/>
      <c r="H205" s="23">
        <f t="shared" si="56"/>
        <v>0</v>
      </c>
      <c r="I205" s="23"/>
      <c r="J205" s="23"/>
      <c r="K205" s="24">
        <f t="shared" si="57"/>
        <v>0</v>
      </c>
      <c r="L205" s="24">
        <f t="shared" si="58"/>
        <v>0</v>
      </c>
      <c r="M205" s="24">
        <f t="shared" si="59"/>
        <v>0</v>
      </c>
      <c r="N205" s="24">
        <f t="shared" si="60"/>
        <v>0</v>
      </c>
      <c r="O205" s="24">
        <f t="shared" si="61"/>
        <v>0</v>
      </c>
      <c r="P205" s="24">
        <f t="shared" si="62"/>
        <v>0</v>
      </c>
      <c r="T205" s="145" t="str">
        <f t="shared" si="64"/>
        <v xml:space="preserve"> 5.9</v>
      </c>
      <c r="U205" s="145"/>
      <c r="V205" s="157" t="str">
        <f t="shared" si="63"/>
        <v>Alumīnija konstrukcijas logu L9 izbūve 8040x850mm (saskaņā ar specifikāciju, iesk.furnitūru)</v>
      </c>
      <c r="W205" s="145" t="str">
        <f t="shared" si="65"/>
        <v>gb.</v>
      </c>
      <c r="X205" s="165">
        <f t="shared" si="66"/>
        <v>1</v>
      </c>
    </row>
    <row r="206" spans="1:24" ht="38.25">
      <c r="A206" s="172" t="s">
        <v>430</v>
      </c>
      <c r="B206" s="145"/>
      <c r="C206" s="153" t="s">
        <v>222</v>
      </c>
      <c r="D206" s="111" t="s">
        <v>61</v>
      </c>
      <c r="E206" s="158">
        <v>1</v>
      </c>
      <c r="F206" s="23"/>
      <c r="G206" s="23"/>
      <c r="H206" s="23">
        <f t="shared" si="56"/>
        <v>0</v>
      </c>
      <c r="I206" s="23"/>
      <c r="J206" s="23"/>
      <c r="K206" s="24">
        <f t="shared" si="57"/>
        <v>0</v>
      </c>
      <c r="L206" s="24">
        <f t="shared" si="58"/>
        <v>0</v>
      </c>
      <c r="M206" s="24">
        <f t="shared" si="59"/>
        <v>0</v>
      </c>
      <c r="N206" s="24">
        <f t="shared" si="60"/>
        <v>0</v>
      </c>
      <c r="O206" s="24">
        <f t="shared" si="61"/>
        <v>0</v>
      </c>
      <c r="P206" s="24">
        <f t="shared" si="62"/>
        <v>0</v>
      </c>
      <c r="T206" s="145" t="str">
        <f t="shared" si="64"/>
        <v xml:space="preserve"> 5.10</v>
      </c>
      <c r="U206" s="145"/>
      <c r="V206" s="157" t="str">
        <f t="shared" si="63"/>
        <v>Alumīnija konstrukcijas logu L10 izbūve 3200x850mm (saskaņā ar specifikāciju, iesk.furnitūru)</v>
      </c>
      <c r="W206" s="145" t="str">
        <f t="shared" si="65"/>
        <v>gb.</v>
      </c>
      <c r="X206" s="165">
        <f t="shared" si="66"/>
        <v>1</v>
      </c>
    </row>
    <row r="207" spans="1:24" ht="38.25">
      <c r="A207" s="172" t="s">
        <v>431</v>
      </c>
      <c r="B207" s="145"/>
      <c r="C207" s="152" t="s">
        <v>223</v>
      </c>
      <c r="D207" s="111" t="s">
        <v>61</v>
      </c>
      <c r="E207" s="158">
        <v>1</v>
      </c>
      <c r="F207" s="23"/>
      <c r="G207" s="23"/>
      <c r="H207" s="23">
        <f t="shared" si="56"/>
        <v>0</v>
      </c>
      <c r="I207" s="23"/>
      <c r="J207" s="23"/>
      <c r="K207" s="24">
        <f t="shared" si="57"/>
        <v>0</v>
      </c>
      <c r="L207" s="24">
        <f t="shared" si="58"/>
        <v>0</v>
      </c>
      <c r="M207" s="24">
        <f t="shared" si="59"/>
        <v>0</v>
      </c>
      <c r="N207" s="24">
        <f t="shared" si="60"/>
        <v>0</v>
      </c>
      <c r="O207" s="24">
        <f t="shared" si="61"/>
        <v>0</v>
      </c>
      <c r="P207" s="24">
        <f t="shared" si="62"/>
        <v>0</v>
      </c>
      <c r="T207" s="145" t="str">
        <f t="shared" si="64"/>
        <v xml:space="preserve"> 5.11</v>
      </c>
      <c r="U207" s="145"/>
      <c r="V207" s="157" t="str">
        <f t="shared" si="63"/>
        <v>Alumīnija konstrukcijas logu L11 izbūve 2400x850mm (saskaņā ar specifikāciju, iesk.furnitūru)</v>
      </c>
      <c r="W207" s="145" t="str">
        <f t="shared" si="65"/>
        <v>gb.</v>
      </c>
      <c r="X207" s="165">
        <f t="shared" si="66"/>
        <v>1</v>
      </c>
    </row>
    <row r="208" spans="1:24" ht="38.25">
      <c r="A208" s="172" t="s">
        <v>432</v>
      </c>
      <c r="B208" s="145"/>
      <c r="C208" s="153" t="s">
        <v>224</v>
      </c>
      <c r="D208" s="111" t="s">
        <v>61</v>
      </c>
      <c r="E208" s="158">
        <v>1</v>
      </c>
      <c r="F208" s="23"/>
      <c r="G208" s="23"/>
      <c r="H208" s="23">
        <f t="shared" si="56"/>
        <v>0</v>
      </c>
      <c r="I208" s="23"/>
      <c r="J208" s="23"/>
      <c r="K208" s="24">
        <f t="shared" si="57"/>
        <v>0</v>
      </c>
      <c r="L208" s="24">
        <f t="shared" si="58"/>
        <v>0</v>
      </c>
      <c r="M208" s="24">
        <f t="shared" si="59"/>
        <v>0</v>
      </c>
      <c r="N208" s="24">
        <f t="shared" si="60"/>
        <v>0</v>
      </c>
      <c r="O208" s="24">
        <f t="shared" si="61"/>
        <v>0</v>
      </c>
      <c r="P208" s="24">
        <f t="shared" si="62"/>
        <v>0</v>
      </c>
      <c r="T208" s="145" t="str">
        <f t="shared" si="64"/>
        <v xml:space="preserve"> 5.12</v>
      </c>
      <c r="U208" s="145"/>
      <c r="V208" s="157" t="str">
        <f t="shared" si="63"/>
        <v>Alumīnija konstrukcijas logu L12 izbūve 3740x2120mm (saskaņā ar specifikāciju, iesk.furnitūru)</v>
      </c>
      <c r="W208" s="145" t="str">
        <f t="shared" si="65"/>
        <v>gb.</v>
      </c>
      <c r="X208" s="165">
        <f t="shared" si="66"/>
        <v>1</v>
      </c>
    </row>
    <row r="209" spans="1:24" ht="38.25">
      <c r="A209" s="172" t="s">
        <v>433</v>
      </c>
      <c r="B209" s="145"/>
      <c r="C209" s="153" t="s">
        <v>225</v>
      </c>
      <c r="D209" s="111" t="s">
        <v>61</v>
      </c>
      <c r="E209" s="158">
        <v>1</v>
      </c>
      <c r="F209" s="23"/>
      <c r="G209" s="23"/>
      <c r="H209" s="23">
        <f t="shared" si="56"/>
        <v>0</v>
      </c>
      <c r="I209" s="23"/>
      <c r="J209" s="23"/>
      <c r="K209" s="24">
        <f t="shared" si="57"/>
        <v>0</v>
      </c>
      <c r="L209" s="24">
        <f t="shared" si="58"/>
        <v>0</v>
      </c>
      <c r="M209" s="24">
        <f t="shared" si="59"/>
        <v>0</v>
      </c>
      <c r="N209" s="24">
        <f t="shared" si="60"/>
        <v>0</v>
      </c>
      <c r="O209" s="24">
        <f t="shared" si="61"/>
        <v>0</v>
      </c>
      <c r="P209" s="24">
        <f t="shared" si="62"/>
        <v>0</v>
      </c>
      <c r="T209" s="145" t="str">
        <f t="shared" si="64"/>
        <v xml:space="preserve"> 5.13</v>
      </c>
      <c r="U209" s="145"/>
      <c r="V209" s="157" t="str">
        <f t="shared" si="63"/>
        <v>Alumīnija konstrukcijas logu L13 izbūve 1700x2120mm (saskaņā ar specifikāciju, iesk.furnitūru)</v>
      </c>
      <c r="W209" s="145" t="str">
        <f t="shared" si="65"/>
        <v>gb.</v>
      </c>
      <c r="X209" s="165">
        <f t="shared" si="66"/>
        <v>1</v>
      </c>
    </row>
    <row r="210" spans="1:24" ht="38.25">
      <c r="A210" s="172" t="s">
        <v>434</v>
      </c>
      <c r="B210" s="145"/>
      <c r="C210" s="152" t="s">
        <v>226</v>
      </c>
      <c r="D210" s="111" t="s">
        <v>61</v>
      </c>
      <c r="E210" s="158">
        <v>1</v>
      </c>
      <c r="F210" s="23"/>
      <c r="G210" s="23"/>
      <c r="H210" s="23">
        <f t="shared" si="56"/>
        <v>0</v>
      </c>
      <c r="I210" s="23"/>
      <c r="J210" s="23"/>
      <c r="K210" s="24">
        <f t="shared" si="57"/>
        <v>0</v>
      </c>
      <c r="L210" s="24">
        <f t="shared" si="58"/>
        <v>0</v>
      </c>
      <c r="M210" s="24">
        <f t="shared" si="59"/>
        <v>0</v>
      </c>
      <c r="N210" s="24">
        <f t="shared" si="60"/>
        <v>0</v>
      </c>
      <c r="O210" s="24">
        <f t="shared" si="61"/>
        <v>0</v>
      </c>
      <c r="P210" s="24">
        <f t="shared" si="62"/>
        <v>0</v>
      </c>
      <c r="T210" s="145" t="str">
        <f t="shared" si="64"/>
        <v xml:space="preserve"> 5.14</v>
      </c>
      <c r="U210" s="145"/>
      <c r="V210" s="157" t="str">
        <f t="shared" si="63"/>
        <v>Alumīnija konstrukcijas logu L14 izbūve 1000x1100mm (saskaņā ar specifikāciju, iesk.furnitūru)</v>
      </c>
      <c r="W210" s="145" t="str">
        <f t="shared" si="65"/>
        <v>gb.</v>
      </c>
      <c r="X210" s="165">
        <f t="shared" si="66"/>
        <v>1</v>
      </c>
    </row>
    <row r="211" spans="1:24" ht="13.5">
      <c r="A211" s="178"/>
      <c r="B211" s="177"/>
      <c r="C211" s="182" t="s">
        <v>227</v>
      </c>
      <c r="D211" s="162"/>
      <c r="E211" s="176"/>
      <c r="F211" s="163"/>
      <c r="G211" s="163"/>
      <c r="H211" s="163"/>
      <c r="I211" s="163"/>
      <c r="J211" s="163"/>
      <c r="K211" s="163"/>
      <c r="L211" s="163"/>
      <c r="M211" s="163"/>
      <c r="N211" s="163"/>
      <c r="O211" s="163"/>
      <c r="P211" s="163"/>
      <c r="T211" s="145"/>
      <c r="U211" s="145"/>
      <c r="V211" s="157" t="str">
        <f t="shared" si="63"/>
        <v>Durvis</v>
      </c>
      <c r="W211" s="145"/>
      <c r="X211" s="165"/>
    </row>
    <row r="212" spans="1:24" ht="38.25">
      <c r="A212" s="172" t="s">
        <v>435</v>
      </c>
      <c r="B212" s="145"/>
      <c r="C212" s="153" t="s">
        <v>228</v>
      </c>
      <c r="D212" s="111" t="s">
        <v>61</v>
      </c>
      <c r="E212" s="158">
        <v>3</v>
      </c>
      <c r="F212" s="23"/>
      <c r="G212" s="23"/>
      <c r="H212" s="23">
        <f t="shared" si="56"/>
        <v>0</v>
      </c>
      <c r="I212" s="23"/>
      <c r="J212" s="23"/>
      <c r="K212" s="24">
        <f t="shared" si="57"/>
        <v>0</v>
      </c>
      <c r="L212" s="24">
        <f t="shared" si="58"/>
        <v>0</v>
      </c>
      <c r="M212" s="24">
        <f t="shared" si="59"/>
        <v>0</v>
      </c>
      <c r="N212" s="24">
        <f t="shared" si="60"/>
        <v>0</v>
      </c>
      <c r="O212" s="24">
        <f t="shared" si="61"/>
        <v>0</v>
      </c>
      <c r="P212" s="24">
        <f t="shared" si="62"/>
        <v>0</v>
      </c>
      <c r="T212" s="145" t="str">
        <f t="shared" si="64"/>
        <v xml:space="preserve"> 5.15</v>
      </c>
      <c r="U212" s="145"/>
      <c r="V212" s="157" t="str">
        <f t="shared" si="63"/>
        <v>Alumīnija konstrukcijas durvju AD1 izbūve 1100x2100mm (saskaņā ar specifikāciju, iesk.furnitūru)</v>
      </c>
      <c r="W212" s="145" t="str">
        <f t="shared" si="65"/>
        <v>gb.</v>
      </c>
      <c r="X212" s="165">
        <f t="shared" si="66"/>
        <v>3</v>
      </c>
    </row>
    <row r="213" spans="1:24" ht="38.25">
      <c r="A213" s="172" t="s">
        <v>436</v>
      </c>
      <c r="B213" s="145"/>
      <c r="C213" s="153" t="s">
        <v>229</v>
      </c>
      <c r="D213" s="111" t="s">
        <v>61</v>
      </c>
      <c r="E213" s="158">
        <v>1</v>
      </c>
      <c r="F213" s="23"/>
      <c r="G213" s="23"/>
      <c r="H213" s="23">
        <f t="shared" si="56"/>
        <v>0</v>
      </c>
      <c r="I213" s="23"/>
      <c r="J213" s="23"/>
      <c r="K213" s="24">
        <f t="shared" si="57"/>
        <v>0</v>
      </c>
      <c r="L213" s="24">
        <f t="shared" si="58"/>
        <v>0</v>
      </c>
      <c r="M213" s="24">
        <f t="shared" si="59"/>
        <v>0</v>
      </c>
      <c r="N213" s="24">
        <f t="shared" si="60"/>
        <v>0</v>
      </c>
      <c r="O213" s="24">
        <f t="shared" si="61"/>
        <v>0</v>
      </c>
      <c r="P213" s="24">
        <f t="shared" si="62"/>
        <v>0</v>
      </c>
      <c r="T213" s="145" t="str">
        <f t="shared" si="64"/>
        <v xml:space="preserve"> 5.16</v>
      </c>
      <c r="U213" s="145"/>
      <c r="V213" s="157" t="str">
        <f t="shared" si="63"/>
        <v>Alumīnija konstrukcijas durvju AD2 izbūve 1100x2100mm (saskaņā ar specifikāciju, iesk.furnitūru)</v>
      </c>
      <c r="W213" s="145" t="str">
        <f t="shared" si="65"/>
        <v>gb.</v>
      </c>
      <c r="X213" s="165">
        <f t="shared" si="66"/>
        <v>1</v>
      </c>
    </row>
    <row r="214" spans="1:24" ht="38.25">
      <c r="A214" s="172" t="s">
        <v>437</v>
      </c>
      <c r="B214" s="145"/>
      <c r="C214" s="152" t="s">
        <v>230</v>
      </c>
      <c r="D214" s="111" t="s">
        <v>61</v>
      </c>
      <c r="E214" s="158">
        <v>1</v>
      </c>
      <c r="F214" s="23"/>
      <c r="G214" s="23"/>
      <c r="H214" s="23">
        <f t="shared" si="56"/>
        <v>0</v>
      </c>
      <c r="I214" s="23"/>
      <c r="J214" s="23"/>
      <c r="K214" s="24">
        <f t="shared" si="57"/>
        <v>0</v>
      </c>
      <c r="L214" s="24">
        <f t="shared" si="58"/>
        <v>0</v>
      </c>
      <c r="M214" s="24">
        <f t="shared" si="59"/>
        <v>0</v>
      </c>
      <c r="N214" s="24">
        <f t="shared" si="60"/>
        <v>0</v>
      </c>
      <c r="O214" s="24">
        <f t="shared" si="61"/>
        <v>0</v>
      </c>
      <c r="P214" s="24">
        <f t="shared" si="62"/>
        <v>0</v>
      </c>
      <c r="T214" s="145" t="str">
        <f t="shared" si="64"/>
        <v xml:space="preserve"> 5.17</v>
      </c>
      <c r="U214" s="145"/>
      <c r="V214" s="157" t="str">
        <f t="shared" si="63"/>
        <v>Alumīnija konstrukcijas durvju AD3 izbūve 1000x2100mm (saskaņā ar specifikāciju, iesk.furnitūru)</v>
      </c>
      <c r="W214" s="145" t="str">
        <f t="shared" si="65"/>
        <v>gb.</v>
      </c>
      <c r="X214" s="165">
        <f t="shared" si="66"/>
        <v>1</v>
      </c>
    </row>
    <row r="215" spans="1:24" ht="38.25">
      <c r="A215" s="172" t="s">
        <v>438</v>
      </c>
      <c r="B215" s="145"/>
      <c r="C215" s="153" t="s">
        <v>231</v>
      </c>
      <c r="D215" s="111" t="s">
        <v>61</v>
      </c>
      <c r="E215" s="158">
        <v>1</v>
      </c>
      <c r="F215" s="23"/>
      <c r="G215" s="23"/>
      <c r="H215" s="23">
        <f t="shared" si="56"/>
        <v>0</v>
      </c>
      <c r="I215" s="23"/>
      <c r="J215" s="23"/>
      <c r="K215" s="24">
        <f t="shared" si="57"/>
        <v>0</v>
      </c>
      <c r="L215" s="24">
        <f t="shared" si="58"/>
        <v>0</v>
      </c>
      <c r="M215" s="24">
        <f t="shared" si="59"/>
        <v>0</v>
      </c>
      <c r="N215" s="24">
        <f t="shared" si="60"/>
        <v>0</v>
      </c>
      <c r="O215" s="24">
        <f t="shared" si="61"/>
        <v>0</v>
      </c>
      <c r="P215" s="24">
        <f t="shared" si="62"/>
        <v>0</v>
      </c>
      <c r="T215" s="145" t="str">
        <f t="shared" si="64"/>
        <v xml:space="preserve"> 5.18</v>
      </c>
      <c r="U215" s="145"/>
      <c r="V215" s="157" t="str">
        <f t="shared" si="63"/>
        <v>Koka konstrukcijas bīdāmu durvju D1 izbūve 4200x3100mm (saskaņā ar specifikāciju, iesk.furnitūru)</v>
      </c>
      <c r="W215" s="145" t="str">
        <f t="shared" si="65"/>
        <v>gb.</v>
      </c>
      <c r="X215" s="165">
        <f t="shared" si="66"/>
        <v>1</v>
      </c>
    </row>
    <row r="216" spans="1:24" ht="38.25">
      <c r="A216" s="172" t="s">
        <v>439</v>
      </c>
      <c r="B216" s="145"/>
      <c r="C216" s="152" t="s">
        <v>232</v>
      </c>
      <c r="D216" s="111" t="s">
        <v>61</v>
      </c>
      <c r="E216" s="158">
        <v>1</v>
      </c>
      <c r="F216" s="23"/>
      <c r="G216" s="23"/>
      <c r="H216" s="23">
        <f t="shared" si="56"/>
        <v>0</v>
      </c>
      <c r="I216" s="23"/>
      <c r="J216" s="23"/>
      <c r="K216" s="24">
        <f t="shared" si="57"/>
        <v>0</v>
      </c>
      <c r="L216" s="24">
        <f t="shared" si="58"/>
        <v>0</v>
      </c>
      <c r="M216" s="24">
        <f t="shared" si="59"/>
        <v>0</v>
      </c>
      <c r="N216" s="24">
        <f t="shared" si="60"/>
        <v>0</v>
      </c>
      <c r="O216" s="24">
        <f t="shared" si="61"/>
        <v>0</v>
      </c>
      <c r="P216" s="24">
        <f t="shared" si="62"/>
        <v>0</v>
      </c>
      <c r="T216" s="145" t="str">
        <f t="shared" si="64"/>
        <v xml:space="preserve"> 5.19</v>
      </c>
      <c r="U216" s="145"/>
      <c r="V216" s="157" t="str">
        <f t="shared" si="63"/>
        <v>Koka konstrukcijas durvju D2 izbūve 900x2100mm (saskaņā ar specifikāciju, iesk.furnitūru)</v>
      </c>
      <c r="W216" s="145" t="str">
        <f t="shared" si="65"/>
        <v>gb.</v>
      </c>
      <c r="X216" s="165">
        <f t="shared" si="66"/>
        <v>1</v>
      </c>
    </row>
    <row r="217" spans="1:24" ht="38.25">
      <c r="A217" s="172" t="s">
        <v>440</v>
      </c>
      <c r="B217" s="145"/>
      <c r="C217" s="152" t="s">
        <v>233</v>
      </c>
      <c r="D217" s="111" t="s">
        <v>61</v>
      </c>
      <c r="E217" s="158">
        <v>12</v>
      </c>
      <c r="F217" s="23"/>
      <c r="G217" s="23"/>
      <c r="H217" s="23">
        <f t="shared" si="56"/>
        <v>0</v>
      </c>
      <c r="I217" s="23"/>
      <c r="J217" s="23"/>
      <c r="K217" s="24">
        <f t="shared" si="57"/>
        <v>0</v>
      </c>
      <c r="L217" s="24">
        <f t="shared" si="58"/>
        <v>0</v>
      </c>
      <c r="M217" s="24">
        <f t="shared" si="59"/>
        <v>0</v>
      </c>
      <c r="N217" s="24">
        <f t="shared" si="60"/>
        <v>0</v>
      </c>
      <c r="O217" s="24">
        <f t="shared" si="61"/>
        <v>0</v>
      </c>
      <c r="P217" s="24">
        <f t="shared" si="62"/>
        <v>0</v>
      </c>
      <c r="T217" s="145" t="str">
        <f t="shared" si="64"/>
        <v xml:space="preserve"> 5.20</v>
      </c>
      <c r="U217" s="145"/>
      <c r="V217" s="157" t="str">
        <f t="shared" si="63"/>
        <v>Koka konstrukcijas durvju D3 izbūve 750x2100mm (saskaņā ar specifikāciju, iesk.furnitūru)</v>
      </c>
      <c r="W217" s="145" t="str">
        <f t="shared" si="65"/>
        <v>gb.</v>
      </c>
      <c r="X217" s="165">
        <f t="shared" si="66"/>
        <v>12</v>
      </c>
    </row>
    <row r="218" spans="1:24" ht="38.25">
      <c r="A218" s="172" t="s">
        <v>441</v>
      </c>
      <c r="B218" s="145"/>
      <c r="C218" s="153" t="s">
        <v>234</v>
      </c>
      <c r="D218" s="111" t="s">
        <v>61</v>
      </c>
      <c r="E218" s="158">
        <v>9</v>
      </c>
      <c r="F218" s="23"/>
      <c r="G218" s="23"/>
      <c r="H218" s="23">
        <f t="shared" si="56"/>
        <v>0</v>
      </c>
      <c r="I218" s="23"/>
      <c r="J218" s="23"/>
      <c r="K218" s="24">
        <f t="shared" si="57"/>
        <v>0</v>
      </c>
      <c r="L218" s="24">
        <f t="shared" si="58"/>
        <v>0</v>
      </c>
      <c r="M218" s="24">
        <f t="shared" si="59"/>
        <v>0</v>
      </c>
      <c r="N218" s="24">
        <f t="shared" si="60"/>
        <v>0</v>
      </c>
      <c r="O218" s="24">
        <f t="shared" si="61"/>
        <v>0</v>
      </c>
      <c r="P218" s="24">
        <f t="shared" si="62"/>
        <v>0</v>
      </c>
      <c r="T218" s="145" t="str">
        <f t="shared" si="64"/>
        <v xml:space="preserve"> 5.21</v>
      </c>
      <c r="U218" s="145"/>
      <c r="V218" s="157" t="str">
        <f t="shared" si="63"/>
        <v>Koka konstrukcijas durvju D4 izbūve 900x2100mm (saskaņā ar specifikāciju, iesk.furnitūru)</v>
      </c>
      <c r="W218" s="145" t="str">
        <f t="shared" si="65"/>
        <v>gb.</v>
      </c>
      <c r="X218" s="165">
        <f t="shared" si="66"/>
        <v>9</v>
      </c>
    </row>
    <row r="219" spans="1:24" ht="38.25">
      <c r="A219" s="172" t="s">
        <v>442</v>
      </c>
      <c r="B219" s="145"/>
      <c r="C219" s="152" t="s">
        <v>235</v>
      </c>
      <c r="D219" s="111" t="s">
        <v>61</v>
      </c>
      <c r="E219" s="158">
        <v>4</v>
      </c>
      <c r="F219" s="23"/>
      <c r="G219" s="23"/>
      <c r="H219" s="23">
        <f t="shared" si="56"/>
        <v>0</v>
      </c>
      <c r="I219" s="23"/>
      <c r="J219" s="23"/>
      <c r="K219" s="24">
        <f t="shared" si="57"/>
        <v>0</v>
      </c>
      <c r="L219" s="24">
        <f t="shared" si="58"/>
        <v>0</v>
      </c>
      <c r="M219" s="24">
        <f t="shared" si="59"/>
        <v>0</v>
      </c>
      <c r="N219" s="24">
        <f t="shared" si="60"/>
        <v>0</v>
      </c>
      <c r="O219" s="24">
        <f t="shared" si="61"/>
        <v>0</v>
      </c>
      <c r="P219" s="24">
        <f t="shared" si="62"/>
        <v>0</v>
      </c>
      <c r="T219" s="145" t="str">
        <f t="shared" si="64"/>
        <v xml:space="preserve"> 5.22</v>
      </c>
      <c r="U219" s="145"/>
      <c r="V219" s="157" t="str">
        <f t="shared" si="63"/>
        <v>Koka konstrukcijas durvju D5 izbūve 1800x2500mm (saskaņā ar specifikāciju, iesk.furnitūru)</v>
      </c>
      <c r="W219" s="145" t="str">
        <f t="shared" si="65"/>
        <v>gb.</v>
      </c>
      <c r="X219" s="165">
        <f t="shared" si="66"/>
        <v>4</v>
      </c>
    </row>
    <row r="220" spans="1:24" ht="38.25">
      <c r="A220" s="172" t="s">
        <v>443</v>
      </c>
      <c r="B220" s="145"/>
      <c r="C220" s="153" t="s">
        <v>236</v>
      </c>
      <c r="D220" s="111" t="s">
        <v>61</v>
      </c>
      <c r="E220" s="158">
        <v>11</v>
      </c>
      <c r="F220" s="23"/>
      <c r="G220" s="23"/>
      <c r="H220" s="23">
        <f t="shared" si="56"/>
        <v>0</v>
      </c>
      <c r="I220" s="23"/>
      <c r="J220" s="23"/>
      <c r="K220" s="24">
        <f t="shared" si="57"/>
        <v>0</v>
      </c>
      <c r="L220" s="24">
        <f t="shared" si="58"/>
        <v>0</v>
      </c>
      <c r="M220" s="24">
        <f t="shared" si="59"/>
        <v>0</v>
      </c>
      <c r="N220" s="24">
        <f t="shared" si="60"/>
        <v>0</v>
      </c>
      <c r="O220" s="24">
        <f t="shared" si="61"/>
        <v>0</v>
      </c>
      <c r="P220" s="24">
        <f t="shared" si="62"/>
        <v>0</v>
      </c>
      <c r="T220" s="145" t="str">
        <f t="shared" si="64"/>
        <v xml:space="preserve"> 5.23</v>
      </c>
      <c r="U220" s="145"/>
      <c r="V220" s="157" t="str">
        <f t="shared" si="63"/>
        <v>Koka konstrukcijas durvju D6 izbūve 1000x1000mm (saskaņā ar specifikāciju, iesk.furnitūru)</v>
      </c>
      <c r="W220" s="145" t="str">
        <f t="shared" si="65"/>
        <v>gb.</v>
      </c>
      <c r="X220" s="165">
        <f t="shared" si="66"/>
        <v>11</v>
      </c>
    </row>
    <row r="221" spans="1:24" ht="38.25">
      <c r="A221" s="172" t="s">
        <v>444</v>
      </c>
      <c r="B221" s="145"/>
      <c r="C221" s="152" t="s">
        <v>237</v>
      </c>
      <c r="D221" s="111" t="s">
        <v>61</v>
      </c>
      <c r="E221" s="158">
        <v>2</v>
      </c>
      <c r="F221" s="23"/>
      <c r="G221" s="23"/>
      <c r="H221" s="23">
        <f t="shared" si="56"/>
        <v>0</v>
      </c>
      <c r="I221" s="23"/>
      <c r="J221" s="23"/>
      <c r="K221" s="24">
        <f t="shared" si="57"/>
        <v>0</v>
      </c>
      <c r="L221" s="24">
        <f t="shared" si="58"/>
        <v>0</v>
      </c>
      <c r="M221" s="24">
        <f t="shared" si="59"/>
        <v>0</v>
      </c>
      <c r="N221" s="24">
        <f t="shared" si="60"/>
        <v>0</v>
      </c>
      <c r="O221" s="24">
        <f t="shared" si="61"/>
        <v>0</v>
      </c>
      <c r="P221" s="24">
        <f t="shared" si="62"/>
        <v>0</v>
      </c>
      <c r="T221" s="145" t="str">
        <f t="shared" si="64"/>
        <v xml:space="preserve"> 5.24</v>
      </c>
      <c r="U221" s="145"/>
      <c r="V221" s="157" t="str">
        <f t="shared" si="63"/>
        <v>Koka konstrukcijas durvju D7 izbūve 2000x2100mm (saskaņā ar specifikāciju, iesk.furnitūru)</v>
      </c>
      <c r="W221" s="145" t="str">
        <f t="shared" si="65"/>
        <v>gb.</v>
      </c>
      <c r="X221" s="165">
        <f t="shared" si="66"/>
        <v>2</v>
      </c>
    </row>
    <row r="222" spans="1:24" ht="38.25">
      <c r="A222" s="172" t="s">
        <v>445</v>
      </c>
      <c r="B222" s="145"/>
      <c r="C222" s="152" t="s">
        <v>238</v>
      </c>
      <c r="D222" s="111" t="s">
        <v>61</v>
      </c>
      <c r="E222" s="158">
        <v>2</v>
      </c>
      <c r="F222" s="23"/>
      <c r="G222" s="23"/>
      <c r="H222" s="23">
        <f t="shared" si="56"/>
        <v>0</v>
      </c>
      <c r="I222" s="23"/>
      <c r="J222" s="23"/>
      <c r="K222" s="24">
        <f t="shared" si="57"/>
        <v>0</v>
      </c>
      <c r="L222" s="24">
        <f t="shared" si="58"/>
        <v>0</v>
      </c>
      <c r="M222" s="24">
        <f t="shared" si="59"/>
        <v>0</v>
      </c>
      <c r="N222" s="24">
        <f t="shared" si="60"/>
        <v>0</v>
      </c>
      <c r="O222" s="24">
        <f t="shared" si="61"/>
        <v>0</v>
      </c>
      <c r="P222" s="24">
        <f t="shared" si="62"/>
        <v>0</v>
      </c>
      <c r="T222" s="145" t="str">
        <f t="shared" si="64"/>
        <v xml:space="preserve"> 5.25</v>
      </c>
      <c r="U222" s="145"/>
      <c r="V222" s="157" t="str">
        <f t="shared" si="63"/>
        <v>Metāla konstrukcijas ažūru durvju D8 izbūve 2400x2400mm (saskaņā ar specifikāciju, iesk.furnitūru)</v>
      </c>
      <c r="W222" s="145" t="str">
        <f t="shared" si="65"/>
        <v>gb.</v>
      </c>
      <c r="X222" s="165">
        <f t="shared" si="66"/>
        <v>2</v>
      </c>
    </row>
    <row r="223" spans="1:24" ht="13.5">
      <c r="A223" s="178"/>
      <c r="B223" s="177"/>
      <c r="C223" s="181" t="s">
        <v>239</v>
      </c>
      <c r="D223" s="162"/>
      <c r="E223" s="176"/>
      <c r="F223" s="163"/>
      <c r="G223" s="163"/>
      <c r="H223" s="163"/>
      <c r="I223" s="163"/>
      <c r="J223" s="163"/>
      <c r="K223" s="163"/>
      <c r="L223" s="163"/>
      <c r="M223" s="163"/>
      <c r="N223" s="163"/>
      <c r="O223" s="163"/>
      <c r="P223" s="163"/>
      <c r="T223" s="145"/>
      <c r="U223" s="145"/>
      <c r="V223" s="157" t="str">
        <f t="shared" si="63"/>
        <v>Vārti</v>
      </c>
      <c r="W223" s="145"/>
      <c r="X223" s="165"/>
    </row>
    <row r="224" spans="1:24" ht="38.25">
      <c r="A224" s="172" t="s">
        <v>446</v>
      </c>
      <c r="B224" s="145"/>
      <c r="C224" s="153" t="s">
        <v>240</v>
      </c>
      <c r="D224" s="111" t="s">
        <v>61</v>
      </c>
      <c r="E224" s="158">
        <v>2</v>
      </c>
      <c r="F224" s="23"/>
      <c r="G224" s="23"/>
      <c r="H224" s="23">
        <f t="shared" si="56"/>
        <v>0</v>
      </c>
      <c r="I224" s="23"/>
      <c r="J224" s="23"/>
      <c r="K224" s="24">
        <f t="shared" si="57"/>
        <v>0</v>
      </c>
      <c r="L224" s="24">
        <f t="shared" si="58"/>
        <v>0</v>
      </c>
      <c r="M224" s="24">
        <f t="shared" si="59"/>
        <v>0</v>
      </c>
      <c r="N224" s="24">
        <f t="shared" si="60"/>
        <v>0</v>
      </c>
      <c r="O224" s="24">
        <f t="shared" si="61"/>
        <v>0</v>
      </c>
      <c r="P224" s="24">
        <f t="shared" si="62"/>
        <v>0</v>
      </c>
      <c r="T224" s="145" t="str">
        <f t="shared" si="64"/>
        <v xml:space="preserve"> 5.26</v>
      </c>
      <c r="U224" s="145"/>
      <c r="V224" s="157" t="str">
        <f t="shared" si="63"/>
        <v>Metāla sendvičtipa sekciju vārtu V1 izbūve 4000x2500mm (saskaņā ar specifikāciju, iesk.furnitūru)</v>
      </c>
      <c r="W224" s="145" t="str">
        <f t="shared" si="65"/>
        <v>gb.</v>
      </c>
      <c r="X224" s="165">
        <f t="shared" si="66"/>
        <v>2</v>
      </c>
    </row>
    <row r="225" spans="1:24" ht="13.5">
      <c r="A225" s="178"/>
      <c r="B225" s="177"/>
      <c r="C225" s="182" t="s">
        <v>241</v>
      </c>
      <c r="D225" s="162"/>
      <c r="E225" s="176"/>
      <c r="F225" s="163"/>
      <c r="G225" s="163"/>
      <c r="H225" s="163"/>
      <c r="I225" s="163"/>
      <c r="J225" s="163"/>
      <c r="K225" s="163"/>
      <c r="L225" s="163"/>
      <c r="M225" s="163"/>
      <c r="N225" s="163"/>
      <c r="O225" s="163"/>
      <c r="P225" s="163"/>
      <c r="T225" s="145"/>
      <c r="U225" s="145"/>
      <c r="V225" s="157" t="str">
        <f t="shared" si="63"/>
        <v>Palodzes</v>
      </c>
      <c r="W225" s="145"/>
      <c r="X225" s="165"/>
    </row>
    <row r="226" spans="1:24">
      <c r="A226" s="172" t="s">
        <v>447</v>
      </c>
      <c r="B226" s="145"/>
      <c r="C226" s="152" t="s">
        <v>242</v>
      </c>
      <c r="D226" s="111" t="s">
        <v>56</v>
      </c>
      <c r="E226" s="158">
        <v>39</v>
      </c>
      <c r="F226" s="23"/>
      <c r="G226" s="23"/>
      <c r="H226" s="23">
        <f t="shared" si="56"/>
        <v>0</v>
      </c>
      <c r="I226" s="23"/>
      <c r="J226" s="23"/>
      <c r="K226" s="24">
        <f t="shared" si="57"/>
        <v>0</v>
      </c>
      <c r="L226" s="24">
        <f t="shared" si="58"/>
        <v>0</v>
      </c>
      <c r="M226" s="24">
        <f t="shared" si="59"/>
        <v>0</v>
      </c>
      <c r="N226" s="24">
        <f t="shared" si="60"/>
        <v>0</v>
      </c>
      <c r="O226" s="24">
        <f t="shared" si="61"/>
        <v>0</v>
      </c>
      <c r="P226" s="24">
        <f t="shared" si="62"/>
        <v>0</v>
      </c>
      <c r="T226" s="145" t="str">
        <f t="shared" si="64"/>
        <v xml:space="preserve"> 5.27</v>
      </c>
      <c r="U226" s="145"/>
      <c r="V226" s="157" t="str">
        <f t="shared" si="63"/>
        <v>Cinkota skārda ārējā palodze</v>
      </c>
      <c r="W226" s="145" t="str">
        <f t="shared" si="65"/>
        <v>m</v>
      </c>
      <c r="X226" s="165">
        <f t="shared" si="66"/>
        <v>39</v>
      </c>
    </row>
    <row r="227" spans="1:24">
      <c r="A227" s="172" t="s">
        <v>448</v>
      </c>
      <c r="B227" s="145"/>
      <c r="C227" s="153" t="s">
        <v>243</v>
      </c>
      <c r="D227" s="111" t="s">
        <v>56</v>
      </c>
      <c r="E227" s="158">
        <v>39</v>
      </c>
      <c r="F227" s="23"/>
      <c r="G227" s="23"/>
      <c r="H227" s="23">
        <f t="shared" si="56"/>
        <v>0</v>
      </c>
      <c r="I227" s="23"/>
      <c r="J227" s="23"/>
      <c r="K227" s="24">
        <f t="shared" si="57"/>
        <v>0</v>
      </c>
      <c r="L227" s="24">
        <f t="shared" si="58"/>
        <v>0</v>
      </c>
      <c r="M227" s="24">
        <f t="shared" si="59"/>
        <v>0</v>
      </c>
      <c r="N227" s="24">
        <f t="shared" si="60"/>
        <v>0</v>
      </c>
      <c r="O227" s="24">
        <f t="shared" si="61"/>
        <v>0</v>
      </c>
      <c r="P227" s="24">
        <f t="shared" si="62"/>
        <v>0</v>
      </c>
      <c r="T227" s="145" t="str">
        <f t="shared" si="64"/>
        <v xml:space="preserve"> 5.28</v>
      </c>
      <c r="U227" s="145"/>
      <c r="V227" s="157" t="str">
        <f t="shared" si="63"/>
        <v>Iekšējā plastikāta palodze</v>
      </c>
      <c r="W227" s="145" t="str">
        <f t="shared" si="65"/>
        <v>m</v>
      </c>
      <c r="X227" s="165">
        <f t="shared" si="66"/>
        <v>39</v>
      </c>
    </row>
    <row r="228" spans="1:24">
      <c r="A228" s="166">
        <v>6</v>
      </c>
      <c r="B228" s="175"/>
      <c r="C228" s="173" t="s">
        <v>244</v>
      </c>
      <c r="D228" s="162"/>
      <c r="E228" s="176"/>
      <c r="F228" s="163"/>
      <c r="G228" s="163"/>
      <c r="H228" s="163"/>
      <c r="I228" s="163"/>
      <c r="J228" s="163"/>
      <c r="K228" s="163"/>
      <c r="L228" s="163"/>
      <c r="M228" s="163"/>
      <c r="N228" s="163"/>
      <c r="O228" s="163"/>
      <c r="P228" s="163"/>
      <c r="T228" s="145">
        <f t="shared" si="64"/>
        <v>6</v>
      </c>
      <c r="U228" s="145"/>
      <c r="V228" s="157" t="str">
        <f t="shared" si="63"/>
        <v>IEKŠĒJĀ APDARE</v>
      </c>
      <c r="W228" s="145"/>
      <c r="X228" s="165"/>
    </row>
    <row r="229" spans="1:24" ht="13.5">
      <c r="A229" s="178"/>
      <c r="B229" s="177"/>
      <c r="C229" s="182" t="s">
        <v>245</v>
      </c>
      <c r="D229" s="162"/>
      <c r="E229" s="176"/>
      <c r="F229" s="163"/>
      <c r="G229" s="163"/>
      <c r="H229" s="163"/>
      <c r="I229" s="163"/>
      <c r="J229" s="163"/>
      <c r="K229" s="163"/>
      <c r="L229" s="163"/>
      <c r="M229" s="163"/>
      <c r="N229" s="163"/>
      <c r="O229" s="163"/>
      <c r="P229" s="163"/>
      <c r="T229" s="145"/>
      <c r="U229" s="145"/>
      <c r="V229" s="157" t="str">
        <f t="shared" si="63"/>
        <v>Grīdas</v>
      </c>
      <c r="W229" s="145"/>
      <c r="X229" s="165"/>
    </row>
    <row r="230" spans="1:24" ht="25.5">
      <c r="A230" s="164" t="s">
        <v>449</v>
      </c>
      <c r="B230" s="145"/>
      <c r="C230" s="153" t="s">
        <v>246</v>
      </c>
      <c r="D230" s="111" t="s">
        <v>55</v>
      </c>
      <c r="E230" s="158">
        <v>196.7</v>
      </c>
      <c r="F230" s="23"/>
      <c r="G230" s="23"/>
      <c r="H230" s="23">
        <f t="shared" si="56"/>
        <v>0</v>
      </c>
      <c r="I230" s="23"/>
      <c r="J230" s="23"/>
      <c r="K230" s="24">
        <f t="shared" si="57"/>
        <v>0</v>
      </c>
      <c r="L230" s="24">
        <f t="shared" si="58"/>
        <v>0</v>
      </c>
      <c r="M230" s="24">
        <f t="shared" si="59"/>
        <v>0</v>
      </c>
      <c r="N230" s="24">
        <f t="shared" si="60"/>
        <v>0</v>
      </c>
      <c r="O230" s="24">
        <f t="shared" si="61"/>
        <v>0</v>
      </c>
      <c r="P230" s="24">
        <f t="shared" si="62"/>
        <v>0</v>
      </c>
      <c r="T230" s="145" t="str">
        <f t="shared" si="64"/>
        <v xml:space="preserve"> 6.1</v>
      </c>
      <c r="U230" s="145"/>
      <c r="V230" s="157" t="str">
        <f t="shared" si="63"/>
        <v>Heterogēns PVC grīdas segums FORBO Eternal (vai ekvivalents)</v>
      </c>
      <c r="W230" s="145" t="str">
        <f t="shared" si="65"/>
        <v>m2</v>
      </c>
      <c r="X230" s="165">
        <f t="shared" si="66"/>
        <v>196.7</v>
      </c>
    </row>
    <row r="231" spans="1:24" ht="25.5">
      <c r="A231" s="164" t="s">
        <v>450</v>
      </c>
      <c r="B231" s="145"/>
      <c r="C231" s="152" t="s">
        <v>247</v>
      </c>
      <c r="D231" s="111" t="s">
        <v>55</v>
      </c>
      <c r="E231" s="158">
        <v>149.5</v>
      </c>
      <c r="F231" s="23"/>
      <c r="G231" s="23"/>
      <c r="H231" s="23">
        <f t="shared" si="56"/>
        <v>0</v>
      </c>
      <c r="I231" s="23"/>
      <c r="J231" s="23"/>
      <c r="K231" s="24">
        <f t="shared" si="57"/>
        <v>0</v>
      </c>
      <c r="L231" s="24">
        <f t="shared" si="58"/>
        <v>0</v>
      </c>
      <c r="M231" s="24">
        <f t="shared" si="59"/>
        <v>0</v>
      </c>
      <c r="N231" s="24">
        <f t="shared" si="60"/>
        <v>0</v>
      </c>
      <c r="O231" s="24">
        <f t="shared" si="61"/>
        <v>0</v>
      </c>
      <c r="P231" s="24">
        <f t="shared" si="62"/>
        <v>0</v>
      </c>
      <c r="T231" s="145" t="str">
        <f t="shared" si="64"/>
        <v xml:space="preserve"> 6.2</v>
      </c>
      <c r="U231" s="145"/>
      <c r="V231" s="157" t="str">
        <f t="shared" si="63"/>
        <v>Pilnās akmens masas flīzes, pretslīdes koef.R=10, iesk.flīžu līmi un šuvju aizpildītāju</v>
      </c>
      <c r="W231" s="145" t="str">
        <f t="shared" si="65"/>
        <v>m2</v>
      </c>
      <c r="X231" s="165">
        <f t="shared" si="66"/>
        <v>149.5</v>
      </c>
    </row>
    <row r="232" spans="1:24">
      <c r="A232" s="164" t="s">
        <v>451</v>
      </c>
      <c r="B232" s="145"/>
      <c r="C232" s="152" t="s">
        <v>248</v>
      </c>
      <c r="D232" s="111" t="s">
        <v>55</v>
      </c>
      <c r="E232" s="158">
        <v>180</v>
      </c>
      <c r="F232" s="23"/>
      <c r="G232" s="23"/>
      <c r="H232" s="23">
        <f t="shared" si="56"/>
        <v>0</v>
      </c>
      <c r="I232" s="23"/>
      <c r="J232" s="23"/>
      <c r="K232" s="24">
        <f t="shared" si="57"/>
        <v>0</v>
      </c>
      <c r="L232" s="24">
        <f t="shared" si="58"/>
        <v>0</v>
      </c>
      <c r="M232" s="24">
        <f t="shared" si="59"/>
        <v>0</v>
      </c>
      <c r="N232" s="24">
        <f t="shared" si="60"/>
        <v>0</v>
      </c>
      <c r="O232" s="24">
        <f t="shared" si="61"/>
        <v>0</v>
      </c>
      <c r="P232" s="24">
        <f t="shared" si="62"/>
        <v>0</v>
      </c>
      <c r="T232" s="145" t="str">
        <f t="shared" si="64"/>
        <v xml:space="preserve"> 6.3</v>
      </c>
      <c r="U232" s="145"/>
      <c r="V232" s="157" t="str">
        <f t="shared" si="63"/>
        <v>Koka dēļu skatuves grīda</v>
      </c>
      <c r="W232" s="145" t="str">
        <f t="shared" si="65"/>
        <v>m2</v>
      </c>
      <c r="X232" s="165">
        <f t="shared" si="66"/>
        <v>180</v>
      </c>
    </row>
    <row r="233" spans="1:24">
      <c r="A233" s="164" t="s">
        <v>452</v>
      </c>
      <c r="B233" s="145"/>
      <c r="C233" s="153" t="s">
        <v>249</v>
      </c>
      <c r="D233" s="111" t="s">
        <v>55</v>
      </c>
      <c r="E233" s="158">
        <v>150</v>
      </c>
      <c r="F233" s="23"/>
      <c r="G233" s="23"/>
      <c r="H233" s="23">
        <f t="shared" si="56"/>
        <v>0</v>
      </c>
      <c r="I233" s="23"/>
      <c r="J233" s="23"/>
      <c r="K233" s="24">
        <f t="shared" si="57"/>
        <v>0</v>
      </c>
      <c r="L233" s="24">
        <f t="shared" si="58"/>
        <v>0</v>
      </c>
      <c r="M233" s="24">
        <f t="shared" si="59"/>
        <v>0</v>
      </c>
      <c r="N233" s="24">
        <f t="shared" si="60"/>
        <v>0</v>
      </c>
      <c r="O233" s="24">
        <f t="shared" si="61"/>
        <v>0</v>
      </c>
      <c r="P233" s="24">
        <f t="shared" si="62"/>
        <v>0</v>
      </c>
      <c r="T233" s="145" t="str">
        <f t="shared" si="64"/>
        <v xml:space="preserve"> 6.4</v>
      </c>
      <c r="U233" s="145"/>
      <c r="V233" s="157" t="str">
        <f t="shared" si="63"/>
        <v>Kompozītmateriāla dēļu grīda</v>
      </c>
      <c r="W233" s="145" t="str">
        <f t="shared" si="65"/>
        <v>m2</v>
      </c>
      <c r="X233" s="165">
        <f t="shared" si="66"/>
        <v>150</v>
      </c>
    </row>
    <row r="234" spans="1:24" ht="25.5">
      <c r="A234" s="164" t="s">
        <v>453</v>
      </c>
      <c r="B234" s="145"/>
      <c r="C234" s="152" t="s">
        <v>250</v>
      </c>
      <c r="D234" s="111" t="s">
        <v>55</v>
      </c>
      <c r="E234" s="158">
        <v>30</v>
      </c>
      <c r="F234" s="23"/>
      <c r="G234" s="23"/>
      <c r="H234" s="23">
        <f t="shared" si="56"/>
        <v>0</v>
      </c>
      <c r="I234" s="23"/>
      <c r="J234" s="23"/>
      <c r="K234" s="24">
        <f t="shared" si="57"/>
        <v>0</v>
      </c>
      <c r="L234" s="24">
        <f t="shared" si="58"/>
        <v>0</v>
      </c>
      <c r="M234" s="24">
        <f t="shared" si="59"/>
        <v>0</v>
      </c>
      <c r="N234" s="24">
        <f t="shared" si="60"/>
        <v>0</v>
      </c>
      <c r="O234" s="24">
        <f t="shared" si="61"/>
        <v>0</v>
      </c>
      <c r="P234" s="24">
        <f t="shared" si="62"/>
        <v>0</v>
      </c>
      <c r="T234" s="145" t="str">
        <f t="shared" si="64"/>
        <v xml:space="preserve"> 6.5</v>
      </c>
      <c r="U234" s="145"/>
      <c r="V234" s="157" t="str">
        <f t="shared" si="63"/>
        <v>Divkomponentu epoksīda sveķu pārklājums ar dekoratīvajām pārslām</v>
      </c>
      <c r="W234" s="145" t="str">
        <f t="shared" si="65"/>
        <v>m2</v>
      </c>
      <c r="X234" s="165">
        <f t="shared" si="66"/>
        <v>30</v>
      </c>
    </row>
    <row r="235" spans="1:24">
      <c r="A235" s="164" t="s">
        <v>454</v>
      </c>
      <c r="B235" s="145"/>
      <c r="C235" s="153" t="s">
        <v>251</v>
      </c>
      <c r="D235" s="111" t="s">
        <v>56</v>
      </c>
      <c r="E235" s="158">
        <v>232.5</v>
      </c>
      <c r="F235" s="23"/>
      <c r="G235" s="23"/>
      <c r="H235" s="23">
        <f t="shared" si="56"/>
        <v>0</v>
      </c>
      <c r="I235" s="23"/>
      <c r="J235" s="23"/>
      <c r="K235" s="24">
        <f t="shared" si="57"/>
        <v>0</v>
      </c>
      <c r="L235" s="24">
        <f t="shared" si="58"/>
        <v>0</v>
      </c>
      <c r="M235" s="24">
        <f t="shared" si="59"/>
        <v>0</v>
      </c>
      <c r="N235" s="24">
        <f t="shared" si="60"/>
        <v>0</v>
      </c>
      <c r="O235" s="24">
        <f t="shared" si="61"/>
        <v>0</v>
      </c>
      <c r="P235" s="24">
        <f t="shared" si="62"/>
        <v>0</v>
      </c>
      <c r="T235" s="145" t="str">
        <f t="shared" si="64"/>
        <v xml:space="preserve"> 6.6</v>
      </c>
      <c r="U235" s="145"/>
      <c r="V235" s="157" t="str">
        <f t="shared" si="63"/>
        <v>Koka grīdlīste</v>
      </c>
      <c r="W235" s="145" t="str">
        <f t="shared" si="65"/>
        <v>m</v>
      </c>
      <c r="X235" s="165">
        <f t="shared" si="66"/>
        <v>232.5</v>
      </c>
    </row>
    <row r="236" spans="1:24" ht="13.5">
      <c r="A236" s="178"/>
      <c r="B236" s="177"/>
      <c r="C236" s="182" t="s">
        <v>252</v>
      </c>
      <c r="D236" s="162"/>
      <c r="E236" s="176"/>
      <c r="F236" s="163"/>
      <c r="G236" s="163"/>
      <c r="H236" s="163"/>
      <c r="I236" s="163"/>
      <c r="J236" s="163"/>
      <c r="K236" s="163"/>
      <c r="L236" s="163"/>
      <c r="M236" s="163"/>
      <c r="N236" s="163"/>
      <c r="O236" s="163"/>
      <c r="P236" s="163"/>
      <c r="T236" s="145"/>
      <c r="U236" s="145"/>
      <c r="V236" s="157" t="str">
        <f t="shared" si="63"/>
        <v>Griesti</v>
      </c>
      <c r="W236" s="145"/>
      <c r="X236" s="165"/>
    </row>
    <row r="237" spans="1:24" ht="25.5">
      <c r="A237" s="164" t="s">
        <v>455</v>
      </c>
      <c r="B237" s="145"/>
      <c r="C237" s="152" t="s">
        <v>253</v>
      </c>
      <c r="D237" s="111" t="s">
        <v>55</v>
      </c>
      <c r="E237" s="158">
        <v>361.2</v>
      </c>
      <c r="F237" s="23"/>
      <c r="G237" s="23"/>
      <c r="H237" s="23">
        <f t="shared" si="56"/>
        <v>0</v>
      </c>
      <c r="I237" s="23"/>
      <c r="J237" s="23"/>
      <c r="K237" s="24">
        <f t="shared" si="57"/>
        <v>0</v>
      </c>
      <c r="L237" s="24">
        <f t="shared" si="58"/>
        <v>0</v>
      </c>
      <c r="M237" s="24">
        <f t="shared" si="59"/>
        <v>0</v>
      </c>
      <c r="N237" s="24">
        <f t="shared" si="60"/>
        <v>0</v>
      </c>
      <c r="O237" s="24">
        <f t="shared" si="61"/>
        <v>0</v>
      </c>
      <c r="P237" s="24">
        <f t="shared" si="62"/>
        <v>0</v>
      </c>
      <c r="T237" s="145" t="str">
        <f t="shared" si="64"/>
        <v xml:space="preserve"> 6.7</v>
      </c>
      <c r="U237" s="145"/>
      <c r="V237" s="157" t="str">
        <f t="shared" si="63"/>
        <v>Dz/betona griesti, špaktelēti, slīpēti, gruntēti, 2xkrāsoti</v>
      </c>
      <c r="W237" s="145" t="str">
        <f t="shared" si="65"/>
        <v>m2</v>
      </c>
      <c r="X237" s="165">
        <f t="shared" si="66"/>
        <v>361.2</v>
      </c>
    </row>
    <row r="238" spans="1:24">
      <c r="A238" s="164" t="s">
        <v>456</v>
      </c>
      <c r="B238" s="145"/>
      <c r="C238" s="153" t="s">
        <v>254</v>
      </c>
      <c r="D238" s="111" t="s">
        <v>55</v>
      </c>
      <c r="E238" s="158">
        <v>160</v>
      </c>
      <c r="F238" s="23"/>
      <c r="G238" s="23"/>
      <c r="H238" s="23">
        <f t="shared" si="56"/>
        <v>0</v>
      </c>
      <c r="I238" s="23"/>
      <c r="J238" s="23"/>
      <c r="K238" s="24">
        <f t="shared" si="57"/>
        <v>0</v>
      </c>
      <c r="L238" s="24">
        <f t="shared" si="58"/>
        <v>0</v>
      </c>
      <c r="M238" s="24">
        <f t="shared" si="59"/>
        <v>0</v>
      </c>
      <c r="N238" s="24">
        <f t="shared" si="60"/>
        <v>0</v>
      </c>
      <c r="O238" s="24">
        <f t="shared" si="61"/>
        <v>0</v>
      </c>
      <c r="P238" s="24">
        <f t="shared" si="62"/>
        <v>0</v>
      </c>
      <c r="T238" s="145" t="str">
        <f t="shared" si="64"/>
        <v xml:space="preserve"> 6.8</v>
      </c>
      <c r="U238" s="145"/>
      <c r="V238" s="157" t="str">
        <f t="shared" si="63"/>
        <v>Akustiskie griestu paneļi</v>
      </c>
      <c r="W238" s="145" t="str">
        <f t="shared" si="65"/>
        <v>m2</v>
      </c>
      <c r="X238" s="165">
        <f t="shared" si="66"/>
        <v>160</v>
      </c>
    </row>
    <row r="239" spans="1:24">
      <c r="A239" s="164"/>
      <c r="B239" s="145"/>
      <c r="C239" s="153" t="s">
        <v>255</v>
      </c>
      <c r="D239" s="111" t="s">
        <v>55</v>
      </c>
      <c r="E239" s="158">
        <v>5.2</v>
      </c>
      <c r="F239" s="23"/>
      <c r="G239" s="23"/>
      <c r="H239" s="23">
        <f t="shared" si="56"/>
        <v>0</v>
      </c>
      <c r="I239" s="23"/>
      <c r="J239" s="23"/>
      <c r="K239" s="24">
        <f t="shared" si="57"/>
        <v>0</v>
      </c>
      <c r="L239" s="24">
        <f t="shared" si="58"/>
        <v>0</v>
      </c>
      <c r="M239" s="24">
        <f t="shared" si="59"/>
        <v>0</v>
      </c>
      <c r="N239" s="24">
        <f t="shared" si="60"/>
        <v>0</v>
      </c>
      <c r="O239" s="24">
        <f t="shared" si="61"/>
        <v>0</v>
      </c>
      <c r="P239" s="24">
        <f t="shared" si="62"/>
        <v>0</v>
      </c>
      <c r="T239" s="145"/>
      <c r="U239" s="145"/>
      <c r="V239" s="157" t="str">
        <f t="shared" si="63"/>
        <v>Ģipškartona plātņu griesti</v>
      </c>
      <c r="W239" s="145" t="str">
        <f t="shared" si="65"/>
        <v>m2</v>
      </c>
      <c r="X239" s="165">
        <f t="shared" si="66"/>
        <v>5.2</v>
      </c>
    </row>
    <row r="240" spans="1:24">
      <c r="A240" s="194" t="s">
        <v>1220</v>
      </c>
      <c r="B240" s="195"/>
      <c r="C240" s="196" t="s">
        <v>1221</v>
      </c>
      <c r="D240" s="197" t="s">
        <v>93</v>
      </c>
      <c r="E240" s="198">
        <v>740</v>
      </c>
      <c r="F240" s="23"/>
      <c r="G240" s="23"/>
      <c r="H240" s="23">
        <f t="shared" ref="H240" si="67">ROUND(F240*G240,2)</f>
        <v>0</v>
      </c>
      <c r="I240" s="23"/>
      <c r="J240" s="23"/>
      <c r="K240" s="24">
        <f t="shared" ref="K240" si="68">H240+I240+J240</f>
        <v>0</v>
      </c>
      <c r="L240" s="24">
        <f t="shared" ref="L240" si="69">ROUND(E240*F240,2)</f>
        <v>0</v>
      </c>
      <c r="M240" s="24">
        <f t="shared" ref="M240" si="70">ROUND(E240*H240,2)</f>
        <v>0</v>
      </c>
      <c r="N240" s="24">
        <f t="shared" ref="N240" si="71">ROUND(E240*I240,2)</f>
        <v>0</v>
      </c>
      <c r="O240" s="24">
        <f t="shared" ref="O240" si="72">ROUND(E240*J240,2)</f>
        <v>0</v>
      </c>
      <c r="P240" s="24">
        <f t="shared" ref="P240" si="73">M240+N240+O240</f>
        <v>0</v>
      </c>
      <c r="T240" s="145" t="str">
        <f t="shared" si="64"/>
        <v>6.8.1.</v>
      </c>
      <c r="U240" s="145"/>
      <c r="V240" s="157" t="str">
        <f t="shared" ref="V240" si="74">C240</f>
        <v>Profils IPE200 (33m)</v>
      </c>
      <c r="W240" s="145" t="str">
        <f t="shared" ref="W240" si="75">D240</f>
        <v>kg</v>
      </c>
      <c r="X240" s="165">
        <f t="shared" ref="X240" si="76">E240</f>
        <v>740</v>
      </c>
    </row>
    <row r="241" spans="1:24" ht="13.5">
      <c r="A241" s="178"/>
      <c r="B241" s="177"/>
      <c r="C241" s="182" t="s">
        <v>108</v>
      </c>
      <c r="D241" s="162"/>
      <c r="E241" s="176"/>
      <c r="F241" s="163"/>
      <c r="G241" s="163"/>
      <c r="H241" s="163"/>
      <c r="I241" s="163"/>
      <c r="J241" s="163"/>
      <c r="K241" s="163"/>
      <c r="L241" s="163"/>
      <c r="M241" s="163"/>
      <c r="N241" s="163"/>
      <c r="O241" s="163"/>
      <c r="P241" s="163"/>
      <c r="T241" s="145"/>
      <c r="U241" s="145"/>
      <c r="V241" s="157" t="str">
        <f t="shared" si="63"/>
        <v>Sienas</v>
      </c>
      <c r="W241" s="145"/>
      <c r="X241" s="165"/>
    </row>
    <row r="242" spans="1:24" ht="25.5">
      <c r="A242" s="164" t="s">
        <v>457</v>
      </c>
      <c r="B242" s="145"/>
      <c r="C242" s="152" t="s">
        <v>256</v>
      </c>
      <c r="D242" s="111" t="s">
        <v>55</v>
      </c>
      <c r="E242" s="158">
        <v>877.2</v>
      </c>
      <c r="F242" s="23"/>
      <c r="G242" s="23"/>
      <c r="H242" s="23">
        <f t="shared" si="56"/>
        <v>0</v>
      </c>
      <c r="I242" s="23"/>
      <c r="J242" s="23"/>
      <c r="K242" s="24">
        <f t="shared" si="57"/>
        <v>0</v>
      </c>
      <c r="L242" s="24">
        <f t="shared" si="58"/>
        <v>0</v>
      </c>
      <c r="M242" s="24">
        <f t="shared" si="59"/>
        <v>0</v>
      </c>
      <c r="N242" s="24">
        <f t="shared" si="60"/>
        <v>0</v>
      </c>
      <c r="O242" s="24">
        <f t="shared" si="61"/>
        <v>0</v>
      </c>
      <c r="P242" s="24">
        <f t="shared" si="62"/>
        <v>0</v>
      </c>
      <c r="T242" s="145" t="str">
        <f t="shared" si="64"/>
        <v xml:space="preserve"> 6.9</v>
      </c>
      <c r="U242" s="145"/>
      <c r="V242" s="157" t="str">
        <f t="shared" si="63"/>
        <v>Sienu sagatavošana krāsošanai- špaktelēšana, slīpēšana, gruntēšana, 2x krāsošana</v>
      </c>
      <c r="W242" s="145" t="str">
        <f t="shared" si="65"/>
        <v>m2</v>
      </c>
      <c r="X242" s="165">
        <f t="shared" si="66"/>
        <v>877.2</v>
      </c>
    </row>
    <row r="243" spans="1:24" ht="25.5">
      <c r="A243" s="164" t="s">
        <v>458</v>
      </c>
      <c r="B243" s="145"/>
      <c r="C243" s="153" t="s">
        <v>257</v>
      </c>
      <c r="D243" s="111" t="s">
        <v>55</v>
      </c>
      <c r="E243" s="158">
        <v>172</v>
      </c>
      <c r="F243" s="23"/>
      <c r="G243" s="23"/>
      <c r="H243" s="23">
        <f t="shared" si="56"/>
        <v>0</v>
      </c>
      <c r="I243" s="23"/>
      <c r="J243" s="23"/>
      <c r="K243" s="24">
        <f t="shared" si="57"/>
        <v>0</v>
      </c>
      <c r="L243" s="24">
        <f t="shared" si="58"/>
        <v>0</v>
      </c>
      <c r="M243" s="24">
        <f t="shared" si="59"/>
        <v>0</v>
      </c>
      <c r="N243" s="24">
        <f t="shared" si="60"/>
        <v>0</v>
      </c>
      <c r="O243" s="24">
        <f t="shared" si="61"/>
        <v>0</v>
      </c>
      <c r="P243" s="24">
        <f t="shared" si="62"/>
        <v>0</v>
      </c>
      <c r="T243" s="145" t="str">
        <f t="shared" si="64"/>
        <v xml:space="preserve"> 6.10</v>
      </c>
      <c r="U243" s="145"/>
      <c r="V243" s="157" t="str">
        <f t="shared" si="63"/>
        <v>Sienu flīzēšana ar keramikas flīzēm,  iesk.flīžu līmi un šuvju aizpildītāju</v>
      </c>
      <c r="W243" s="145" t="str">
        <f t="shared" si="65"/>
        <v>m2</v>
      </c>
      <c r="X243" s="165">
        <f t="shared" si="66"/>
        <v>172</v>
      </c>
    </row>
    <row r="244" spans="1:24" ht="38.25">
      <c r="A244" s="199" t="s">
        <v>1222</v>
      </c>
      <c r="B244" s="195"/>
      <c r="C244" s="196" t="s">
        <v>1223</v>
      </c>
      <c r="D244" s="197" t="s">
        <v>55</v>
      </c>
      <c r="E244" s="198">
        <v>7.2</v>
      </c>
      <c r="F244" s="23"/>
      <c r="G244" s="23"/>
      <c r="H244" s="23">
        <f t="shared" ref="H244" si="77">ROUND(F244*G244,2)</f>
        <v>0</v>
      </c>
      <c r="I244" s="23"/>
      <c r="J244" s="23"/>
      <c r="K244" s="24">
        <f t="shared" ref="K244" si="78">H244+I244+J244</f>
        <v>0</v>
      </c>
      <c r="L244" s="24">
        <f t="shared" ref="L244" si="79">ROUND(E244*F244,2)</f>
        <v>0</v>
      </c>
      <c r="M244" s="24">
        <f t="shared" ref="M244" si="80">ROUND(E244*H244,2)</f>
        <v>0</v>
      </c>
      <c r="N244" s="24">
        <f t="shared" ref="N244" si="81">ROUND(E244*I244,2)</f>
        <v>0</v>
      </c>
      <c r="O244" s="24">
        <f t="shared" ref="O244" si="82">ROUND(E244*J244,2)</f>
        <v>0</v>
      </c>
      <c r="P244" s="24">
        <f t="shared" ref="P244" si="83">M244+N244+O244</f>
        <v>0</v>
      </c>
      <c r="T244" s="145" t="str">
        <f t="shared" ref="T244" si="84">A244</f>
        <v>6.11.</v>
      </c>
      <c r="U244" s="145"/>
      <c r="V244" s="157" t="str">
        <f t="shared" ref="V244" si="85">C244</f>
        <v>WC LTT starpsienu, no anodēta alu profila sistēmas ar 24mm laminētas skaidu plates pildījumu ar durvīm, montāža</v>
      </c>
      <c r="W244" s="145" t="str">
        <f t="shared" ref="W244" si="86">D244</f>
        <v>m2</v>
      </c>
      <c r="X244" s="165">
        <f t="shared" ref="X244" si="87">E244</f>
        <v>7.2</v>
      </c>
    </row>
    <row r="245" spans="1:24">
      <c r="A245" s="166">
        <v>7</v>
      </c>
      <c r="B245" s="175"/>
      <c r="C245" s="173" t="s">
        <v>60</v>
      </c>
      <c r="D245" s="162"/>
      <c r="E245" s="176"/>
      <c r="F245" s="163"/>
      <c r="G245" s="163"/>
      <c r="H245" s="163"/>
      <c r="I245" s="163"/>
      <c r="J245" s="163"/>
      <c r="K245" s="163"/>
      <c r="L245" s="163"/>
      <c r="M245" s="163"/>
      <c r="N245" s="163"/>
      <c r="O245" s="163"/>
      <c r="P245" s="163"/>
      <c r="T245" s="145">
        <f t="shared" si="64"/>
        <v>7</v>
      </c>
      <c r="U245" s="145"/>
      <c r="V245" s="157" t="str">
        <f t="shared" si="63"/>
        <v>DAŽĀDI DARBI</v>
      </c>
      <c r="W245" s="145"/>
      <c r="X245" s="165"/>
    </row>
    <row r="246" spans="1:24">
      <c r="A246" s="164" t="s">
        <v>459</v>
      </c>
      <c r="B246" s="145"/>
      <c r="C246" s="152" t="s">
        <v>258</v>
      </c>
      <c r="D246" s="111" t="s">
        <v>61</v>
      </c>
      <c r="E246" s="158">
        <v>1</v>
      </c>
      <c r="F246" s="23"/>
      <c r="G246" s="23"/>
      <c r="H246" s="23">
        <f t="shared" si="56"/>
        <v>0</v>
      </c>
      <c r="I246" s="23"/>
      <c r="J246" s="23"/>
      <c r="K246" s="24">
        <f t="shared" si="57"/>
        <v>0</v>
      </c>
      <c r="L246" s="24">
        <f t="shared" si="58"/>
        <v>0</v>
      </c>
      <c r="M246" s="24">
        <f t="shared" si="59"/>
        <v>0</v>
      </c>
      <c r="N246" s="24">
        <f t="shared" si="60"/>
        <v>0</v>
      </c>
      <c r="O246" s="24">
        <f t="shared" si="61"/>
        <v>0</v>
      </c>
      <c r="P246" s="24">
        <f t="shared" si="62"/>
        <v>0</v>
      </c>
      <c r="T246" s="145" t="str">
        <f t="shared" si="64"/>
        <v xml:space="preserve"> 7.1</v>
      </c>
      <c r="U246" s="145"/>
      <c r="V246" s="157" t="str">
        <f t="shared" si="63"/>
        <v>Metāla lūka grīdā GL1 4100x1500mm</v>
      </c>
      <c r="W246" s="145" t="str">
        <f t="shared" si="65"/>
        <v>gb.</v>
      </c>
      <c r="X246" s="165">
        <f t="shared" si="66"/>
        <v>1</v>
      </c>
    </row>
    <row r="247" spans="1:24">
      <c r="A247" s="164" t="s">
        <v>460</v>
      </c>
      <c r="B247" s="145"/>
      <c r="C247" s="153" t="s">
        <v>259</v>
      </c>
      <c r="D247" s="111" t="s">
        <v>61</v>
      </c>
      <c r="E247" s="158">
        <v>1</v>
      </c>
      <c r="F247" s="23"/>
      <c r="G247" s="23"/>
      <c r="H247" s="23">
        <f t="shared" si="56"/>
        <v>0</v>
      </c>
      <c r="I247" s="23"/>
      <c r="J247" s="23"/>
      <c r="K247" s="24">
        <f t="shared" si="57"/>
        <v>0</v>
      </c>
      <c r="L247" s="24">
        <f t="shared" si="58"/>
        <v>0</v>
      </c>
      <c r="M247" s="24">
        <f t="shared" si="59"/>
        <v>0</v>
      </c>
      <c r="N247" s="24">
        <f t="shared" si="60"/>
        <v>0</v>
      </c>
      <c r="O247" s="24">
        <f t="shared" si="61"/>
        <v>0</v>
      </c>
      <c r="P247" s="24">
        <f t="shared" si="62"/>
        <v>0</v>
      </c>
      <c r="T247" s="145" t="str">
        <f t="shared" si="64"/>
        <v xml:space="preserve"> 7.2</v>
      </c>
      <c r="U247" s="145"/>
      <c r="V247" s="157" t="str">
        <f t="shared" si="63"/>
        <v>Metāla sienas kāpnes SM1, garums 3m</v>
      </c>
      <c r="W247" s="145" t="str">
        <f t="shared" si="65"/>
        <v>gb.</v>
      </c>
      <c r="X247" s="165">
        <f t="shared" si="66"/>
        <v>1</v>
      </c>
    </row>
    <row r="248" spans="1:24">
      <c r="A248" s="164" t="s">
        <v>461</v>
      </c>
      <c r="B248" s="145"/>
      <c r="C248" s="152" t="s">
        <v>260</v>
      </c>
      <c r="D248" s="111" t="s">
        <v>56</v>
      </c>
      <c r="E248" s="158">
        <v>360</v>
      </c>
      <c r="F248" s="23"/>
      <c r="G248" s="23"/>
      <c r="H248" s="23">
        <f t="shared" si="56"/>
        <v>0</v>
      </c>
      <c r="I248" s="23"/>
      <c r="J248" s="23"/>
      <c r="K248" s="24">
        <f t="shared" si="57"/>
        <v>0</v>
      </c>
      <c r="L248" s="24">
        <f t="shared" si="58"/>
        <v>0</v>
      </c>
      <c r="M248" s="24">
        <f t="shared" si="59"/>
        <v>0</v>
      </c>
      <c r="N248" s="24">
        <f t="shared" si="60"/>
        <v>0</v>
      </c>
      <c r="O248" s="24">
        <f t="shared" si="61"/>
        <v>0</v>
      </c>
      <c r="P248" s="24">
        <f t="shared" si="62"/>
        <v>0</v>
      </c>
      <c r="T248" s="145" t="str">
        <f t="shared" si="64"/>
        <v xml:space="preserve"> 7.3</v>
      </c>
      <c r="U248" s="145"/>
      <c r="V248" s="157" t="str">
        <f t="shared" si="63"/>
        <v>Stacionāri koka soli</v>
      </c>
      <c r="W248" s="145" t="str">
        <f t="shared" si="65"/>
        <v>m</v>
      </c>
      <c r="X248" s="165">
        <f t="shared" si="66"/>
        <v>360</v>
      </c>
    </row>
    <row r="249" spans="1:24">
      <c r="A249" s="164" t="s">
        <v>462</v>
      </c>
      <c r="B249" s="145"/>
      <c r="C249" s="152" t="s">
        <v>261</v>
      </c>
      <c r="D249" s="111" t="s">
        <v>61</v>
      </c>
      <c r="E249" s="158">
        <v>18</v>
      </c>
      <c r="F249" s="23"/>
      <c r="G249" s="23"/>
      <c r="H249" s="23">
        <f t="shared" si="56"/>
        <v>0</v>
      </c>
      <c r="I249" s="23"/>
      <c r="J249" s="23"/>
      <c r="K249" s="24">
        <f t="shared" si="57"/>
        <v>0</v>
      </c>
      <c r="L249" s="24">
        <f t="shared" si="58"/>
        <v>0</v>
      </c>
      <c r="M249" s="24">
        <f t="shared" si="59"/>
        <v>0</v>
      </c>
      <c r="N249" s="24">
        <f t="shared" si="60"/>
        <v>0</v>
      </c>
      <c r="O249" s="24">
        <f t="shared" si="61"/>
        <v>0</v>
      </c>
      <c r="P249" s="24">
        <f t="shared" si="62"/>
        <v>0</v>
      </c>
      <c r="T249" s="145" t="str">
        <f t="shared" si="64"/>
        <v xml:space="preserve"> 7.4</v>
      </c>
      <c r="U249" s="145"/>
      <c r="V249" s="157" t="str">
        <f t="shared" si="63"/>
        <v>Vēja aizsargi FS1</v>
      </c>
      <c r="W249" s="145" t="str">
        <f t="shared" si="65"/>
        <v>gb.</v>
      </c>
      <c r="X249" s="165">
        <f t="shared" si="66"/>
        <v>18</v>
      </c>
    </row>
    <row r="250" spans="1:24">
      <c r="A250" s="164" t="s">
        <v>463</v>
      </c>
      <c r="B250" s="145"/>
      <c r="C250" s="153" t="s">
        <v>262</v>
      </c>
      <c r="D250" s="111" t="s">
        <v>61</v>
      </c>
      <c r="E250" s="158">
        <v>4</v>
      </c>
      <c r="F250" s="23"/>
      <c r="G250" s="23"/>
      <c r="H250" s="23">
        <f t="shared" si="56"/>
        <v>0</v>
      </c>
      <c r="I250" s="23"/>
      <c r="J250" s="23"/>
      <c r="K250" s="24">
        <f t="shared" si="57"/>
        <v>0</v>
      </c>
      <c r="L250" s="24">
        <f t="shared" si="58"/>
        <v>0</v>
      </c>
      <c r="M250" s="24">
        <f t="shared" si="59"/>
        <v>0</v>
      </c>
      <c r="N250" s="24">
        <f t="shared" si="60"/>
        <v>0</v>
      </c>
      <c r="O250" s="24">
        <f t="shared" si="61"/>
        <v>0</v>
      </c>
      <c r="P250" s="24">
        <f t="shared" si="62"/>
        <v>0</v>
      </c>
      <c r="T250" s="145" t="str">
        <f t="shared" si="64"/>
        <v xml:space="preserve"> 7.5</v>
      </c>
      <c r="U250" s="145"/>
      <c r="V250" s="157" t="str">
        <f t="shared" si="63"/>
        <v>Vēja aizsargi FS2</v>
      </c>
      <c r="W250" s="145" t="str">
        <f t="shared" si="65"/>
        <v>gb.</v>
      </c>
      <c r="X250" s="165">
        <f t="shared" si="66"/>
        <v>4</v>
      </c>
    </row>
    <row r="251" spans="1:24">
      <c r="A251" s="164" t="s">
        <v>464</v>
      </c>
      <c r="B251" s="145"/>
      <c r="C251" s="152" t="s">
        <v>263</v>
      </c>
      <c r="D251" s="111" t="s">
        <v>61</v>
      </c>
      <c r="E251" s="158">
        <v>18</v>
      </c>
      <c r="F251" s="23"/>
      <c r="G251" s="23"/>
      <c r="H251" s="23">
        <f t="shared" si="56"/>
        <v>0</v>
      </c>
      <c r="I251" s="23"/>
      <c r="J251" s="23"/>
      <c r="K251" s="24">
        <f t="shared" si="57"/>
        <v>0</v>
      </c>
      <c r="L251" s="24">
        <f t="shared" si="58"/>
        <v>0</v>
      </c>
      <c r="M251" s="24">
        <f t="shared" si="59"/>
        <v>0</v>
      </c>
      <c r="N251" s="24">
        <f t="shared" si="60"/>
        <v>0</v>
      </c>
      <c r="O251" s="24">
        <f t="shared" si="61"/>
        <v>0</v>
      </c>
      <c r="P251" s="24">
        <f t="shared" si="62"/>
        <v>0</v>
      </c>
      <c r="T251" s="145" t="str">
        <f t="shared" si="64"/>
        <v xml:space="preserve"> 7.6</v>
      </c>
      <c r="U251" s="145"/>
      <c r="V251" s="157" t="str">
        <f t="shared" si="63"/>
        <v>Vēja aizsargi FS3</v>
      </c>
      <c r="W251" s="145" t="str">
        <f t="shared" si="65"/>
        <v>gb.</v>
      </c>
      <c r="X251" s="165">
        <f t="shared" si="66"/>
        <v>18</v>
      </c>
    </row>
    <row r="252" spans="1:24">
      <c r="A252" s="164"/>
      <c r="B252" s="145"/>
      <c r="C252" s="153" t="s">
        <v>264</v>
      </c>
      <c r="D252" s="111" t="s">
        <v>93</v>
      </c>
      <c r="E252" s="158">
        <v>6705</v>
      </c>
      <c r="F252" s="23"/>
      <c r="G252" s="23"/>
      <c r="H252" s="23">
        <f t="shared" si="56"/>
        <v>0</v>
      </c>
      <c r="I252" s="23"/>
      <c r="J252" s="23"/>
      <c r="K252" s="24">
        <f t="shared" si="57"/>
        <v>0</v>
      </c>
      <c r="L252" s="24">
        <f t="shared" si="58"/>
        <v>0</v>
      </c>
      <c r="M252" s="24">
        <f t="shared" si="59"/>
        <v>0</v>
      </c>
      <c r="N252" s="24">
        <f t="shared" si="60"/>
        <v>0</v>
      </c>
      <c r="O252" s="24">
        <f t="shared" si="61"/>
        <v>0</v>
      </c>
      <c r="P252" s="24">
        <f t="shared" si="62"/>
        <v>0</v>
      </c>
      <c r="T252" s="145"/>
      <c r="U252" s="145"/>
      <c r="V252" s="157" t="str">
        <f t="shared" si="63"/>
        <v xml:space="preserve">Vēja aizsargu metāla balsti </v>
      </c>
      <c r="W252" s="145" t="str">
        <f t="shared" si="65"/>
        <v>kg</v>
      </c>
      <c r="X252" s="165">
        <f t="shared" si="66"/>
        <v>6705</v>
      </c>
    </row>
    <row r="253" spans="1:24">
      <c r="A253" s="166" t="s">
        <v>465</v>
      </c>
      <c r="B253" s="175"/>
      <c r="C253" s="174" t="s">
        <v>265</v>
      </c>
      <c r="D253" s="162"/>
      <c r="E253" s="176"/>
      <c r="F253" s="163"/>
      <c r="G253" s="163"/>
      <c r="H253" s="163"/>
      <c r="I253" s="163"/>
      <c r="J253" s="163"/>
      <c r="K253" s="163"/>
      <c r="L253" s="163"/>
      <c r="M253" s="163"/>
      <c r="N253" s="163"/>
      <c r="O253" s="163"/>
      <c r="P253" s="163"/>
      <c r="T253" s="145" t="str">
        <f t="shared" si="64"/>
        <v xml:space="preserve"> 7.7</v>
      </c>
      <c r="U253" s="145"/>
      <c r="V253" s="157" t="str">
        <f t="shared" si="63"/>
        <v>Margas KM1, KM1, t.sk.:</v>
      </c>
      <c r="W253" s="145"/>
      <c r="X253" s="165"/>
    </row>
    <row r="254" spans="1:24">
      <c r="A254" s="164" t="s">
        <v>466</v>
      </c>
      <c r="B254" s="145"/>
      <c r="C254" s="152" t="s">
        <v>266</v>
      </c>
      <c r="D254" s="111" t="s">
        <v>93</v>
      </c>
      <c r="E254" s="158">
        <v>219.8</v>
      </c>
      <c r="F254" s="23"/>
      <c r="G254" s="23"/>
      <c r="H254" s="23">
        <f t="shared" si="24"/>
        <v>0</v>
      </c>
      <c r="I254" s="23"/>
      <c r="J254" s="23"/>
      <c r="K254" s="24">
        <f t="shared" si="25"/>
        <v>0</v>
      </c>
      <c r="L254" s="24">
        <f t="shared" si="26"/>
        <v>0</v>
      </c>
      <c r="M254" s="24">
        <f t="shared" si="27"/>
        <v>0</v>
      </c>
      <c r="N254" s="24">
        <f t="shared" si="28"/>
        <v>0</v>
      </c>
      <c r="O254" s="24">
        <f t="shared" si="29"/>
        <v>0</v>
      </c>
      <c r="P254" s="24">
        <f t="shared" si="30"/>
        <v>0</v>
      </c>
      <c r="T254" s="145" t="str">
        <f t="shared" si="31"/>
        <v xml:space="preserve"> 7.7.1</v>
      </c>
      <c r="U254" s="145"/>
      <c r="V254" s="157" t="str">
        <f t="shared" si="23"/>
        <v>Tērauda plakandzelzs 40x10</v>
      </c>
      <c r="W254" s="145" t="str">
        <f t="shared" si="32"/>
        <v>kg</v>
      </c>
      <c r="X254" s="165">
        <f t="shared" si="33"/>
        <v>219.8</v>
      </c>
    </row>
    <row r="255" spans="1:24">
      <c r="A255" s="164" t="s">
        <v>467</v>
      </c>
      <c r="B255" s="145"/>
      <c r="C255" s="153" t="s">
        <v>267</v>
      </c>
      <c r="D255" s="111" t="s">
        <v>93</v>
      </c>
      <c r="E255" s="158">
        <v>151.19999999999999</v>
      </c>
      <c r="F255" s="23"/>
      <c r="G255" s="23"/>
      <c r="H255" s="23">
        <f t="shared" si="24"/>
        <v>0</v>
      </c>
      <c r="I255" s="23"/>
      <c r="J255" s="23"/>
      <c r="K255" s="24">
        <f t="shared" si="25"/>
        <v>0</v>
      </c>
      <c r="L255" s="24">
        <f t="shared" si="26"/>
        <v>0</v>
      </c>
      <c r="M255" s="24">
        <f t="shared" si="27"/>
        <v>0</v>
      </c>
      <c r="N255" s="24">
        <f t="shared" si="28"/>
        <v>0</v>
      </c>
      <c r="O255" s="24">
        <f t="shared" si="29"/>
        <v>0</v>
      </c>
      <c r="P255" s="24">
        <f t="shared" si="30"/>
        <v>0</v>
      </c>
      <c r="T255" s="145" t="str">
        <f t="shared" si="31"/>
        <v xml:space="preserve"> 7.7.2</v>
      </c>
      <c r="U255" s="145"/>
      <c r="V255" s="157" t="str">
        <f t="shared" si="23"/>
        <v>Tērauda plakandzelzs 40x4</v>
      </c>
      <c r="W255" s="145" t="str">
        <f t="shared" si="32"/>
        <v>kg</v>
      </c>
      <c r="X255" s="165">
        <f t="shared" si="33"/>
        <v>151.19999999999999</v>
      </c>
    </row>
    <row r="256" spans="1:24">
      <c r="A256" s="164" t="s">
        <v>468</v>
      </c>
      <c r="B256" s="145"/>
      <c r="C256" s="153" t="s">
        <v>268</v>
      </c>
      <c r="D256" s="111" t="s">
        <v>56</v>
      </c>
      <c r="E256" s="158">
        <v>11.5</v>
      </c>
      <c r="F256" s="23"/>
      <c r="G256" s="23"/>
      <c r="H256" s="23">
        <f t="shared" ref="H256:H268" si="88">ROUND(F256*G256,2)</f>
        <v>0</v>
      </c>
      <c r="I256" s="23"/>
      <c r="J256" s="23"/>
      <c r="K256" s="24">
        <f t="shared" ref="K256:K268" si="89">H256+I256+J256</f>
        <v>0</v>
      </c>
      <c r="L256" s="24">
        <f t="shared" ref="L256:L268" si="90">ROUND(E256*F256,2)</f>
        <v>0</v>
      </c>
      <c r="M256" s="24">
        <f t="shared" ref="M256:M268" si="91">ROUND(E256*H256,2)</f>
        <v>0</v>
      </c>
      <c r="N256" s="24">
        <f t="shared" ref="N256:N268" si="92">ROUND(E256*I256,2)</f>
        <v>0</v>
      </c>
      <c r="O256" s="24">
        <f t="shared" ref="O256:O268" si="93">ROUND(E256*J256,2)</f>
        <v>0</v>
      </c>
      <c r="P256" s="24">
        <f t="shared" ref="P256:P268" si="94">M256+N256+O256</f>
        <v>0</v>
      </c>
      <c r="T256" s="145" t="str">
        <f t="shared" ref="T256:T268" si="95">A256</f>
        <v xml:space="preserve"> 7.8</v>
      </c>
      <c r="U256" s="145"/>
      <c r="V256" s="157" t="str">
        <f t="shared" ref="V256:V268" si="96">C256</f>
        <v>Margas KM2</v>
      </c>
      <c r="W256" s="145" t="str">
        <f t="shared" si="32"/>
        <v>m</v>
      </c>
      <c r="X256" s="165">
        <f t="shared" si="33"/>
        <v>11.5</v>
      </c>
    </row>
    <row r="257" spans="1:236">
      <c r="A257" s="164" t="s">
        <v>469</v>
      </c>
      <c r="B257" s="145"/>
      <c r="C257" s="152" t="s">
        <v>269</v>
      </c>
      <c r="D257" s="111" t="s">
        <v>56</v>
      </c>
      <c r="E257" s="158">
        <v>8</v>
      </c>
      <c r="F257" s="23"/>
      <c r="G257" s="23"/>
      <c r="H257" s="23">
        <f t="shared" si="88"/>
        <v>0</v>
      </c>
      <c r="I257" s="23"/>
      <c r="J257" s="23"/>
      <c r="K257" s="24">
        <f t="shared" si="89"/>
        <v>0</v>
      </c>
      <c r="L257" s="24">
        <f t="shared" si="90"/>
        <v>0</v>
      </c>
      <c r="M257" s="24">
        <f t="shared" si="91"/>
        <v>0</v>
      </c>
      <c r="N257" s="24">
        <f t="shared" si="92"/>
        <v>0</v>
      </c>
      <c r="O257" s="24">
        <f t="shared" si="93"/>
        <v>0</v>
      </c>
      <c r="P257" s="24">
        <f t="shared" si="94"/>
        <v>0</v>
      </c>
      <c r="T257" s="145" t="str">
        <f t="shared" si="95"/>
        <v xml:space="preserve"> 7.9</v>
      </c>
      <c r="U257" s="145"/>
      <c r="V257" s="157" t="str">
        <f t="shared" si="96"/>
        <v>Margas KM3</v>
      </c>
      <c r="W257" s="145" t="str">
        <f t="shared" si="32"/>
        <v>m</v>
      </c>
      <c r="X257" s="165">
        <f t="shared" si="33"/>
        <v>8</v>
      </c>
    </row>
    <row r="258" spans="1:236">
      <c r="A258" s="164" t="s">
        <v>470</v>
      </c>
      <c r="B258" s="145"/>
      <c r="C258" s="152" t="s">
        <v>270</v>
      </c>
      <c r="D258" s="111" t="s">
        <v>56</v>
      </c>
      <c r="E258" s="158">
        <v>27</v>
      </c>
      <c r="F258" s="23"/>
      <c r="G258" s="23"/>
      <c r="H258" s="23">
        <f t="shared" si="88"/>
        <v>0</v>
      </c>
      <c r="I258" s="23"/>
      <c r="J258" s="23"/>
      <c r="K258" s="24">
        <f t="shared" si="89"/>
        <v>0</v>
      </c>
      <c r="L258" s="24">
        <f t="shared" si="90"/>
        <v>0</v>
      </c>
      <c r="M258" s="24">
        <f t="shared" si="91"/>
        <v>0</v>
      </c>
      <c r="N258" s="24">
        <f t="shared" si="92"/>
        <v>0</v>
      </c>
      <c r="O258" s="24">
        <f t="shared" si="93"/>
        <v>0</v>
      </c>
      <c r="P258" s="24">
        <f t="shared" si="94"/>
        <v>0</v>
      </c>
      <c r="T258" s="145" t="str">
        <f t="shared" si="95"/>
        <v xml:space="preserve"> 7.10</v>
      </c>
      <c r="U258" s="145"/>
      <c r="V258" s="157" t="str">
        <f t="shared" si="96"/>
        <v>Margas KM4</v>
      </c>
      <c r="W258" s="145" t="str">
        <f t="shared" si="32"/>
        <v>m</v>
      </c>
      <c r="X258" s="165">
        <f t="shared" si="33"/>
        <v>27</v>
      </c>
    </row>
    <row r="259" spans="1:236" ht="25.5">
      <c r="A259" s="164" t="s">
        <v>471</v>
      </c>
      <c r="B259" s="145"/>
      <c r="C259" s="153" t="s">
        <v>271</v>
      </c>
      <c r="D259" s="111" t="s">
        <v>61</v>
      </c>
      <c r="E259" s="158">
        <v>18</v>
      </c>
      <c r="F259" s="23"/>
      <c r="G259" s="23"/>
      <c r="H259" s="23">
        <f t="shared" si="88"/>
        <v>0</v>
      </c>
      <c r="I259" s="23"/>
      <c r="J259" s="23"/>
      <c r="K259" s="24">
        <f t="shared" si="89"/>
        <v>0</v>
      </c>
      <c r="L259" s="24">
        <f t="shared" si="90"/>
        <v>0</v>
      </c>
      <c r="M259" s="24">
        <f t="shared" si="91"/>
        <v>0</v>
      </c>
      <c r="N259" s="24">
        <f t="shared" si="92"/>
        <v>0</v>
      </c>
      <c r="O259" s="24">
        <f t="shared" si="93"/>
        <v>0</v>
      </c>
      <c r="P259" s="24">
        <f t="shared" si="94"/>
        <v>0</v>
      </c>
      <c r="T259" s="145" t="str">
        <f t="shared" si="95"/>
        <v xml:space="preserve"> 7.11</v>
      </c>
      <c r="U259" s="145"/>
      <c r="V259" s="157" t="str">
        <f t="shared" si="96"/>
        <v>Betona vāks kabeļu kanālam 1000x500, biezums 50mm, t.sk.:</v>
      </c>
      <c r="W259" s="145" t="str">
        <f t="shared" si="32"/>
        <v>gb.</v>
      </c>
      <c r="X259" s="165">
        <f t="shared" si="33"/>
        <v>18</v>
      </c>
    </row>
    <row r="260" spans="1:236">
      <c r="A260" s="164" t="s">
        <v>472</v>
      </c>
      <c r="B260" s="145"/>
      <c r="C260" s="153" t="s">
        <v>272</v>
      </c>
      <c r="D260" s="111" t="s">
        <v>57</v>
      </c>
      <c r="E260" s="158">
        <v>0.54</v>
      </c>
      <c r="F260" s="23"/>
      <c r="G260" s="23"/>
      <c r="H260" s="23">
        <f t="shared" si="88"/>
        <v>0</v>
      </c>
      <c r="I260" s="23"/>
      <c r="J260" s="23"/>
      <c r="K260" s="24">
        <f t="shared" si="89"/>
        <v>0</v>
      </c>
      <c r="L260" s="24">
        <f t="shared" si="90"/>
        <v>0</v>
      </c>
      <c r="M260" s="24">
        <f t="shared" si="91"/>
        <v>0</v>
      </c>
      <c r="N260" s="24">
        <f t="shared" si="92"/>
        <v>0</v>
      </c>
      <c r="O260" s="24">
        <f t="shared" si="93"/>
        <v>0</v>
      </c>
      <c r="P260" s="24">
        <f t="shared" si="94"/>
        <v>0</v>
      </c>
      <c r="T260" s="145" t="str">
        <f t="shared" si="95"/>
        <v xml:space="preserve"> 7.11.1</v>
      </c>
      <c r="U260" s="145"/>
      <c r="V260" s="157" t="str">
        <f t="shared" si="96"/>
        <v>Betons C25/30 F150 W10</v>
      </c>
      <c r="W260" s="145" t="str">
        <f t="shared" si="32"/>
        <v>m3</v>
      </c>
      <c r="X260" s="165">
        <f t="shared" si="33"/>
        <v>0.54</v>
      </c>
    </row>
    <row r="261" spans="1:236" ht="25.5">
      <c r="A261" s="164" t="s">
        <v>473</v>
      </c>
      <c r="B261" s="145"/>
      <c r="C261" s="152" t="s">
        <v>273</v>
      </c>
      <c r="D261" s="111" t="s">
        <v>93</v>
      </c>
      <c r="E261" s="158">
        <v>216</v>
      </c>
      <c r="F261" s="23"/>
      <c r="G261" s="23"/>
      <c r="H261" s="23">
        <f t="shared" si="88"/>
        <v>0</v>
      </c>
      <c r="I261" s="23"/>
      <c r="J261" s="23"/>
      <c r="K261" s="24">
        <f t="shared" si="89"/>
        <v>0</v>
      </c>
      <c r="L261" s="24">
        <f t="shared" si="90"/>
        <v>0</v>
      </c>
      <c r="M261" s="24">
        <f t="shared" si="91"/>
        <v>0</v>
      </c>
      <c r="N261" s="24">
        <f t="shared" si="92"/>
        <v>0</v>
      </c>
      <c r="O261" s="24">
        <f t="shared" si="93"/>
        <v>0</v>
      </c>
      <c r="P261" s="24">
        <f t="shared" si="94"/>
        <v>0</v>
      </c>
      <c r="T261" s="145" t="str">
        <f t="shared" si="95"/>
        <v xml:space="preserve"> 7.11.2</v>
      </c>
      <c r="U261" s="145"/>
      <c r="V261" s="157" t="str">
        <f t="shared" si="96"/>
        <v>Stiegrošana ar tērauda stiegrām B500B Ø6 un leņķa dzelzs apmale L50x4</v>
      </c>
      <c r="W261" s="145" t="str">
        <f t="shared" si="32"/>
        <v>kg</v>
      </c>
      <c r="X261" s="165">
        <f t="shared" si="33"/>
        <v>216</v>
      </c>
    </row>
    <row r="262" spans="1:236">
      <c r="A262" s="164" t="s">
        <v>474</v>
      </c>
      <c r="B262" s="145"/>
      <c r="C262" s="153" t="s">
        <v>274</v>
      </c>
      <c r="D262" s="111" t="s">
        <v>64</v>
      </c>
      <c r="E262" s="158">
        <v>1</v>
      </c>
      <c r="F262" s="23"/>
      <c r="G262" s="23"/>
      <c r="H262" s="23">
        <f t="shared" si="88"/>
        <v>0</v>
      </c>
      <c r="I262" s="23"/>
      <c r="J262" s="23"/>
      <c r="K262" s="24">
        <f t="shared" si="89"/>
        <v>0</v>
      </c>
      <c r="L262" s="24">
        <f t="shared" si="90"/>
        <v>0</v>
      </c>
      <c r="M262" s="24">
        <f t="shared" si="91"/>
        <v>0</v>
      </c>
      <c r="N262" s="24">
        <f t="shared" si="92"/>
        <v>0</v>
      </c>
      <c r="O262" s="24">
        <f t="shared" si="93"/>
        <v>0</v>
      </c>
      <c r="P262" s="24">
        <f t="shared" si="94"/>
        <v>0</v>
      </c>
      <c r="T262" s="145" t="str">
        <f t="shared" si="95"/>
        <v xml:space="preserve"> 7.12</v>
      </c>
      <c r="U262" s="145"/>
      <c r="V262" s="157" t="str">
        <f t="shared" si="96"/>
        <v>Afišu sienas izbūve 5000x2300mm</v>
      </c>
      <c r="W262" s="145" t="str">
        <f t="shared" si="32"/>
        <v>kpl.</v>
      </c>
      <c r="X262" s="165">
        <f t="shared" si="33"/>
        <v>1</v>
      </c>
    </row>
    <row r="263" spans="1:236">
      <c r="A263" s="164" t="s">
        <v>475</v>
      </c>
      <c r="B263" s="145"/>
      <c r="C263" s="152" t="s">
        <v>275</v>
      </c>
      <c r="D263" s="111" t="s">
        <v>93</v>
      </c>
      <c r="E263" s="158">
        <v>910.8</v>
      </c>
      <c r="F263" s="23"/>
      <c r="G263" s="23"/>
      <c r="H263" s="23">
        <f t="shared" si="88"/>
        <v>0</v>
      </c>
      <c r="I263" s="23"/>
      <c r="J263" s="23"/>
      <c r="K263" s="24">
        <f t="shared" si="89"/>
        <v>0</v>
      </c>
      <c r="L263" s="24">
        <f t="shared" si="90"/>
        <v>0</v>
      </c>
      <c r="M263" s="24">
        <f t="shared" si="91"/>
        <v>0</v>
      </c>
      <c r="N263" s="24">
        <f t="shared" si="92"/>
        <v>0</v>
      </c>
      <c r="O263" s="24">
        <f t="shared" si="93"/>
        <v>0</v>
      </c>
      <c r="P263" s="24">
        <f t="shared" si="94"/>
        <v>0</v>
      </c>
      <c r="T263" s="145" t="str">
        <f t="shared" si="95"/>
        <v xml:space="preserve"> 7.12.1</v>
      </c>
      <c r="U263" s="145"/>
      <c r="V263" s="157" t="str">
        <f t="shared" si="96"/>
        <v>Tērauds S355J2</v>
      </c>
      <c r="W263" s="145" t="str">
        <f t="shared" si="32"/>
        <v>kg</v>
      </c>
      <c r="X263" s="165">
        <f t="shared" si="33"/>
        <v>910.8</v>
      </c>
    </row>
    <row r="264" spans="1:236">
      <c r="A264" s="164" t="s">
        <v>476</v>
      </c>
      <c r="B264" s="145"/>
      <c r="C264" s="152" t="s">
        <v>272</v>
      </c>
      <c r="D264" s="111" t="s">
        <v>57</v>
      </c>
      <c r="E264" s="158">
        <v>2.85</v>
      </c>
      <c r="F264" s="23"/>
      <c r="G264" s="23"/>
      <c r="H264" s="23">
        <f t="shared" si="88"/>
        <v>0</v>
      </c>
      <c r="I264" s="23"/>
      <c r="J264" s="23"/>
      <c r="K264" s="24">
        <f t="shared" si="89"/>
        <v>0</v>
      </c>
      <c r="L264" s="24">
        <f t="shared" si="90"/>
        <v>0</v>
      </c>
      <c r="M264" s="24">
        <f t="shared" si="91"/>
        <v>0</v>
      </c>
      <c r="N264" s="24">
        <f t="shared" si="92"/>
        <v>0</v>
      </c>
      <c r="O264" s="24">
        <f t="shared" si="93"/>
        <v>0</v>
      </c>
      <c r="P264" s="24">
        <f t="shared" si="94"/>
        <v>0</v>
      </c>
      <c r="T264" s="145" t="str">
        <f t="shared" si="95"/>
        <v xml:space="preserve"> 7.12.2</v>
      </c>
      <c r="U264" s="145"/>
      <c r="V264" s="157" t="str">
        <f t="shared" si="96"/>
        <v>Betons C25/30 F150 W10</v>
      </c>
      <c r="W264" s="145" t="str">
        <f t="shared" ref="W264:W268" si="97">D264</f>
        <v>m3</v>
      </c>
      <c r="X264" s="165">
        <f t="shared" ref="X264:X268" si="98">E264</f>
        <v>2.85</v>
      </c>
    </row>
    <row r="265" spans="1:236">
      <c r="A265" s="164" t="s">
        <v>477</v>
      </c>
      <c r="B265" s="145"/>
      <c r="C265" s="153" t="s">
        <v>99</v>
      </c>
      <c r="D265" s="111" t="s">
        <v>93</v>
      </c>
      <c r="E265" s="158">
        <v>135.54</v>
      </c>
      <c r="F265" s="23"/>
      <c r="G265" s="23"/>
      <c r="H265" s="23">
        <f t="shared" si="88"/>
        <v>0</v>
      </c>
      <c r="I265" s="23"/>
      <c r="J265" s="23"/>
      <c r="K265" s="24">
        <f t="shared" si="89"/>
        <v>0</v>
      </c>
      <c r="L265" s="24">
        <f t="shared" si="90"/>
        <v>0</v>
      </c>
      <c r="M265" s="24">
        <f t="shared" si="91"/>
        <v>0</v>
      </c>
      <c r="N265" s="24">
        <f t="shared" si="92"/>
        <v>0</v>
      </c>
      <c r="O265" s="24">
        <f t="shared" si="93"/>
        <v>0</v>
      </c>
      <c r="P265" s="24">
        <f t="shared" si="94"/>
        <v>0</v>
      </c>
      <c r="T265" s="145" t="str">
        <f t="shared" si="95"/>
        <v xml:space="preserve"> 7.12.3</v>
      </c>
      <c r="U265" s="145"/>
      <c r="V265" s="157" t="str">
        <f t="shared" si="96"/>
        <v>Stiegrošana ar tērauda stiegrām B500B Ø12</v>
      </c>
      <c r="W265" s="145" t="str">
        <f t="shared" si="97"/>
        <v>kg</v>
      </c>
      <c r="X265" s="165">
        <f t="shared" si="98"/>
        <v>135.54</v>
      </c>
    </row>
    <row r="266" spans="1:236" ht="25.5">
      <c r="A266" s="164" t="s">
        <v>478</v>
      </c>
      <c r="B266" s="145"/>
      <c r="C266" s="152" t="s">
        <v>90</v>
      </c>
      <c r="D266" s="111" t="s">
        <v>57</v>
      </c>
      <c r="E266" s="158">
        <v>0.3</v>
      </c>
      <c r="F266" s="23"/>
      <c r="G266" s="23"/>
      <c r="H266" s="23">
        <f t="shared" si="88"/>
        <v>0</v>
      </c>
      <c r="I266" s="23"/>
      <c r="J266" s="23"/>
      <c r="K266" s="24">
        <f t="shared" si="89"/>
        <v>0</v>
      </c>
      <c r="L266" s="24">
        <f t="shared" si="90"/>
        <v>0</v>
      </c>
      <c r="M266" s="24">
        <f t="shared" si="91"/>
        <v>0</v>
      </c>
      <c r="N266" s="24">
        <f t="shared" si="92"/>
        <v>0</v>
      </c>
      <c r="O266" s="24">
        <f t="shared" si="93"/>
        <v>0</v>
      </c>
      <c r="P266" s="24">
        <f t="shared" si="94"/>
        <v>0</v>
      </c>
      <c r="T266" s="145" t="str">
        <f t="shared" si="95"/>
        <v xml:space="preserve"> 7.12.4</v>
      </c>
      <c r="U266" s="145"/>
      <c r="V266" s="157" t="str">
        <f t="shared" si="96"/>
        <v xml:space="preserve">Blietētu šķembu pamatojuma (fr.8-32mm) izbūve zem pamatiem </v>
      </c>
      <c r="W266" s="145" t="str">
        <f t="shared" si="97"/>
        <v>m3</v>
      </c>
      <c r="X266" s="165">
        <f t="shared" si="98"/>
        <v>0.3</v>
      </c>
    </row>
    <row r="267" spans="1:236" ht="38.25">
      <c r="A267" s="164" t="s">
        <v>479</v>
      </c>
      <c r="B267" s="145"/>
      <c r="C267" s="153" t="s">
        <v>276</v>
      </c>
      <c r="D267" s="111" t="s">
        <v>61</v>
      </c>
      <c r="E267" s="158">
        <v>3</v>
      </c>
      <c r="F267" s="23"/>
      <c r="G267" s="23"/>
      <c r="H267" s="23">
        <f t="shared" ref="H267" si="99">ROUND(F267*G267,2)</f>
        <v>0</v>
      </c>
      <c r="I267" s="23"/>
      <c r="J267" s="23"/>
      <c r="K267" s="24">
        <f t="shared" ref="K267" si="100">H267+I267+J267</f>
        <v>0</v>
      </c>
      <c r="L267" s="24">
        <f t="shared" ref="L267" si="101">ROUND(E267*F267,2)</f>
        <v>0</v>
      </c>
      <c r="M267" s="24">
        <f t="shared" ref="M267" si="102">ROUND(E267*H267,2)</f>
        <v>0</v>
      </c>
      <c r="N267" s="24">
        <f t="shared" ref="N267" si="103">ROUND(E267*I267,2)</f>
        <v>0</v>
      </c>
      <c r="O267" s="24">
        <f t="shared" ref="O267" si="104">ROUND(E267*J267,2)</f>
        <v>0</v>
      </c>
      <c r="P267" s="24">
        <f t="shared" ref="P267" si="105">M267+N267+O267</f>
        <v>0</v>
      </c>
      <c r="T267" s="145" t="str">
        <f t="shared" ref="T267" si="106">A267</f>
        <v xml:space="preserve"> 7.13</v>
      </c>
      <c r="U267" s="145"/>
      <c r="V267" s="157" t="str">
        <f t="shared" ref="V267" si="107">C267</f>
        <v>Teritorijas gaismeklis iGuzzini illuminazione S.p.A modelis IPro BX05
skat. lapu GP-04</v>
      </c>
      <c r="W267" s="145" t="str">
        <f t="shared" ref="W267" si="108">D267</f>
        <v>gb.</v>
      </c>
      <c r="X267" s="165">
        <f t="shared" ref="X267" si="109">E267</f>
        <v>3</v>
      </c>
    </row>
    <row r="268" spans="1:236" ht="13.5" thickBot="1">
      <c r="A268" s="164" t="s">
        <v>1199</v>
      </c>
      <c r="B268" s="145"/>
      <c r="C268" s="153" t="s">
        <v>1198</v>
      </c>
      <c r="D268" s="111" t="s">
        <v>58</v>
      </c>
      <c r="E268" s="158">
        <v>1</v>
      </c>
      <c r="F268" s="23"/>
      <c r="G268" s="23"/>
      <c r="H268" s="23">
        <f t="shared" si="88"/>
        <v>0</v>
      </c>
      <c r="I268" s="23"/>
      <c r="J268" s="23"/>
      <c r="K268" s="24">
        <f t="shared" si="89"/>
        <v>0</v>
      </c>
      <c r="L268" s="24">
        <f t="shared" si="90"/>
        <v>0</v>
      </c>
      <c r="M268" s="24">
        <f t="shared" si="91"/>
        <v>0</v>
      </c>
      <c r="N268" s="24">
        <f t="shared" si="92"/>
        <v>0</v>
      </c>
      <c r="O268" s="24">
        <f t="shared" si="93"/>
        <v>0</v>
      </c>
      <c r="P268" s="24">
        <f t="shared" si="94"/>
        <v>0</v>
      </c>
      <c r="T268" s="145" t="str">
        <f t="shared" si="95"/>
        <v xml:space="preserve"> 7.14</v>
      </c>
      <c r="U268" s="145"/>
      <c r="V268" s="157" t="str">
        <f t="shared" si="96"/>
        <v>Būves kadastrālās uzmērīšanas lieta</v>
      </c>
      <c r="W268" s="145" t="str">
        <f t="shared" si="97"/>
        <v>gb</v>
      </c>
      <c r="X268" s="165">
        <f t="shared" si="98"/>
        <v>1</v>
      </c>
    </row>
    <row r="269" spans="1:236" ht="30" customHeight="1" thickBot="1">
      <c r="A269" s="256" t="s">
        <v>52</v>
      </c>
      <c r="B269" s="257"/>
      <c r="C269" s="257"/>
      <c r="D269" s="257"/>
      <c r="E269" s="257"/>
      <c r="F269" s="257"/>
      <c r="G269" s="257"/>
      <c r="H269" s="257"/>
      <c r="I269" s="257"/>
      <c r="J269" s="257"/>
      <c r="K269" s="257"/>
      <c r="L269" s="60">
        <f>SUM(L16:L268)</f>
        <v>0</v>
      </c>
      <c r="M269" s="60">
        <f>SUM(M16:M268)</f>
        <v>0</v>
      </c>
      <c r="N269" s="60">
        <f>SUM(N16:N268)</f>
        <v>0</v>
      </c>
      <c r="O269" s="60">
        <f>SUM(O16:O268)</f>
        <v>0</v>
      </c>
      <c r="P269" s="60">
        <f>SUM(P16:P268)</f>
        <v>0</v>
      </c>
      <c r="Q269" s="10"/>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row>
    <row r="270" spans="1:236" ht="12.75" customHeight="1">
      <c r="A270" s="58"/>
      <c r="B270" s="58"/>
      <c r="C270" s="58"/>
      <c r="D270" s="58"/>
      <c r="E270" s="58"/>
      <c r="F270" s="58"/>
      <c r="G270" s="58"/>
      <c r="H270" s="58"/>
      <c r="I270" s="58"/>
      <c r="J270" s="58"/>
      <c r="K270" s="58"/>
      <c r="L270" s="59"/>
      <c r="M270" s="59"/>
      <c r="N270" s="59"/>
      <c r="O270" s="59"/>
      <c r="P270" s="59"/>
      <c r="Q270" s="10"/>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row>
    <row r="271" spans="1:236" ht="22.5" customHeight="1">
      <c r="A271" s="146" t="s">
        <v>53</v>
      </c>
      <c r="B271" s="58"/>
      <c r="C271" s="58"/>
      <c r="D271" s="58"/>
      <c r="E271" s="58"/>
      <c r="F271" s="58"/>
      <c r="G271" s="58"/>
      <c r="H271" s="58"/>
      <c r="I271" s="58"/>
      <c r="J271" s="58"/>
      <c r="K271" s="58"/>
      <c r="L271" s="59"/>
      <c r="M271" s="59"/>
      <c r="N271" s="59"/>
      <c r="O271" s="59"/>
      <c r="P271" s="59"/>
      <c r="Q271" s="10"/>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row>
    <row r="272" spans="1:236">
      <c r="A272" s="3"/>
      <c r="B272" s="26"/>
      <c r="C272" s="27"/>
      <c r="D272" s="28"/>
      <c r="E272" s="25"/>
      <c r="F272" s="29"/>
      <c r="G272" s="30"/>
      <c r="H272" s="30"/>
      <c r="I272" s="30"/>
      <c r="J272" s="30"/>
      <c r="K272" s="31"/>
      <c r="L272" s="31"/>
      <c r="M272" s="31"/>
      <c r="N272" s="31"/>
      <c r="O272" s="32"/>
      <c r="P272" s="32"/>
      <c r="Q272" s="12"/>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c r="CI272" s="13"/>
      <c r="CJ272" s="13"/>
      <c r="CK272" s="13"/>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EV272" s="13"/>
      <c r="EW272" s="13"/>
      <c r="EX272" s="13"/>
      <c r="EY272" s="13"/>
      <c r="EZ272" s="13"/>
      <c r="FA272" s="13"/>
      <c r="FB272" s="13"/>
      <c r="FC272" s="13"/>
      <c r="FD272" s="13"/>
      <c r="FE272" s="13"/>
      <c r="FF272" s="13"/>
      <c r="FG272" s="13"/>
      <c r="FH272" s="13"/>
      <c r="FI272" s="13"/>
      <c r="FJ272" s="13"/>
      <c r="FK272" s="13"/>
      <c r="FL272" s="13"/>
      <c r="FM272" s="13"/>
      <c r="FN272" s="13"/>
      <c r="FO272" s="13"/>
      <c r="FP272" s="13"/>
      <c r="FQ272" s="13"/>
      <c r="FR272" s="13"/>
      <c r="FS272" s="13"/>
      <c r="FT272" s="13"/>
      <c r="FU272" s="13"/>
      <c r="FV272" s="13"/>
      <c r="FW272" s="13"/>
      <c r="FX272" s="13"/>
      <c r="FY272" s="13"/>
      <c r="FZ272" s="13"/>
      <c r="GA272" s="13"/>
      <c r="GB272" s="13"/>
      <c r="GC272" s="13"/>
      <c r="GD272" s="13"/>
      <c r="GE272" s="13"/>
      <c r="GF272" s="13"/>
      <c r="GG272" s="13"/>
      <c r="GH272" s="13"/>
      <c r="GI272" s="13"/>
      <c r="GJ272" s="13"/>
      <c r="GK272" s="13"/>
      <c r="GL272" s="13"/>
      <c r="GM272" s="13"/>
      <c r="GN272" s="13"/>
      <c r="GO272" s="13"/>
      <c r="GP272" s="13"/>
      <c r="GQ272" s="13"/>
      <c r="GR272" s="13"/>
      <c r="GS272" s="13"/>
      <c r="GT272" s="13"/>
      <c r="GU272" s="13"/>
      <c r="GV272" s="13"/>
      <c r="GW272" s="13"/>
      <c r="GX272" s="13"/>
      <c r="GY272" s="13"/>
      <c r="GZ272" s="13"/>
      <c r="HA272" s="13"/>
      <c r="HB272" s="13"/>
      <c r="HC272" s="13"/>
      <c r="HD272" s="13"/>
      <c r="HE272" s="13"/>
      <c r="HF272" s="13"/>
      <c r="HG272" s="13"/>
      <c r="HH272" s="13"/>
      <c r="HI272" s="13"/>
      <c r="HJ272" s="13"/>
      <c r="HK272" s="13"/>
      <c r="HL272" s="13"/>
      <c r="HM272" s="13"/>
      <c r="HN272" s="13"/>
      <c r="HO272" s="13"/>
      <c r="HP272" s="13"/>
      <c r="HQ272" s="13"/>
      <c r="HR272" s="13"/>
      <c r="HS272" s="13"/>
      <c r="HT272" s="13"/>
      <c r="HU272" s="13"/>
      <c r="HV272" s="13"/>
      <c r="HW272" s="13"/>
      <c r="HX272" s="13"/>
      <c r="HY272" s="13"/>
      <c r="HZ272" s="13"/>
      <c r="IA272" s="13"/>
      <c r="IB272" s="13"/>
    </row>
    <row r="273" spans="1:236">
      <c r="A273" s="26"/>
      <c r="B273" s="26"/>
      <c r="C273" s="27"/>
      <c r="D273" s="28"/>
      <c r="E273" s="25"/>
      <c r="F273" s="29"/>
      <c r="G273" s="30"/>
      <c r="H273" s="30"/>
      <c r="I273" s="30"/>
      <c r="J273" s="30"/>
      <c r="K273" s="31"/>
      <c r="L273" s="31"/>
      <c r="M273" s="31"/>
      <c r="N273" s="31"/>
      <c r="O273" s="32"/>
      <c r="P273" s="32"/>
      <c r="Q273" s="12"/>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c r="CI273" s="13"/>
      <c r="CJ273" s="13"/>
      <c r="CK273" s="13"/>
      <c r="CL273" s="13"/>
      <c r="CM273" s="13"/>
      <c r="CN273" s="13"/>
      <c r="CO273" s="13"/>
      <c r="CP273" s="13"/>
      <c r="CQ273" s="13"/>
      <c r="CR273" s="13"/>
      <c r="CS273" s="13"/>
      <c r="CT273" s="13"/>
      <c r="CU273" s="13"/>
      <c r="CV273" s="13"/>
      <c r="CW273" s="13"/>
      <c r="CX273" s="13"/>
      <c r="CY273" s="13"/>
      <c r="CZ273" s="13"/>
      <c r="DA273" s="13"/>
      <c r="DB273" s="13"/>
      <c r="DC273" s="13"/>
      <c r="DD273" s="13"/>
      <c r="DE273" s="13"/>
      <c r="DF273" s="13"/>
      <c r="DG273" s="13"/>
      <c r="DH273" s="13"/>
      <c r="DI273" s="13"/>
      <c r="DJ273" s="13"/>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c r="EU273" s="13"/>
      <c r="EV273" s="13"/>
      <c r="EW273" s="13"/>
      <c r="EX273" s="13"/>
      <c r="EY273" s="13"/>
      <c r="EZ273" s="13"/>
      <c r="FA273" s="13"/>
      <c r="FB273" s="13"/>
      <c r="FC273" s="13"/>
      <c r="FD273" s="13"/>
      <c r="FE273" s="13"/>
      <c r="FF273" s="13"/>
      <c r="FG273" s="13"/>
      <c r="FH273" s="13"/>
      <c r="FI273" s="13"/>
      <c r="FJ273" s="13"/>
      <c r="FK273" s="13"/>
      <c r="FL273" s="13"/>
      <c r="FM273" s="13"/>
      <c r="FN273" s="13"/>
      <c r="FO273" s="13"/>
      <c r="FP273" s="13"/>
      <c r="FQ273" s="13"/>
      <c r="FR273" s="13"/>
      <c r="FS273" s="13"/>
      <c r="FT273" s="13"/>
      <c r="FU273" s="13"/>
      <c r="FV273" s="13"/>
      <c r="FW273" s="13"/>
      <c r="FX273" s="13"/>
      <c r="FY273" s="13"/>
      <c r="FZ273" s="13"/>
      <c r="GA273" s="13"/>
      <c r="GB273" s="13"/>
      <c r="GC273" s="13"/>
      <c r="GD273" s="13"/>
      <c r="GE273" s="13"/>
      <c r="GF273" s="13"/>
      <c r="GG273" s="13"/>
      <c r="GH273" s="13"/>
      <c r="GI273" s="13"/>
      <c r="GJ273" s="13"/>
      <c r="GK273" s="13"/>
      <c r="GL273" s="13"/>
      <c r="GM273" s="13"/>
      <c r="GN273" s="13"/>
      <c r="GO273" s="13"/>
      <c r="GP273" s="13"/>
      <c r="GQ273" s="13"/>
      <c r="GR273" s="13"/>
      <c r="GS273" s="13"/>
      <c r="GT273" s="13"/>
      <c r="GU273" s="13"/>
      <c r="GV273" s="13"/>
      <c r="GW273" s="13"/>
      <c r="GX273" s="13"/>
      <c r="GY273" s="13"/>
      <c r="GZ273" s="13"/>
      <c r="HA273" s="13"/>
      <c r="HB273" s="13"/>
      <c r="HC273" s="13"/>
      <c r="HD273" s="13"/>
      <c r="HE273" s="13"/>
      <c r="HF273" s="13"/>
      <c r="HG273" s="13"/>
      <c r="HH273" s="13"/>
      <c r="HI273" s="13"/>
      <c r="HJ273" s="13"/>
      <c r="HK273" s="13"/>
      <c r="HL273" s="13"/>
      <c r="HM273" s="13"/>
      <c r="HN273" s="13"/>
      <c r="HO273" s="13"/>
      <c r="HP273" s="13"/>
      <c r="HQ273" s="13"/>
      <c r="HR273" s="13"/>
      <c r="HS273" s="13"/>
      <c r="HT273" s="13"/>
      <c r="HU273" s="13"/>
      <c r="HV273" s="13"/>
      <c r="HW273" s="13"/>
      <c r="HX273" s="13"/>
      <c r="HY273" s="13"/>
      <c r="HZ273" s="13"/>
      <c r="IA273" s="13"/>
      <c r="IB273" s="13"/>
    </row>
    <row r="274" spans="1:236" ht="13.5">
      <c r="B274" s="61"/>
      <c r="C274" s="71" t="s">
        <v>6</v>
      </c>
      <c r="D274" s="248">
        <f>KOPTĀME!B25</f>
        <v>0</v>
      </c>
      <c r="E274" s="248"/>
      <c r="F274" s="248"/>
      <c r="G274" s="248"/>
      <c r="H274" s="248"/>
      <c r="I274" s="248"/>
      <c r="J274" s="248"/>
      <c r="K274" s="248"/>
      <c r="L274" s="248"/>
      <c r="M274" s="248"/>
      <c r="N274" s="248"/>
      <c r="O274" s="248"/>
      <c r="P274" s="248"/>
    </row>
    <row r="275" spans="1:236" ht="10.5" customHeight="1">
      <c r="B275" s="61"/>
      <c r="C275" s="72"/>
      <c r="D275" s="204" t="s">
        <v>7</v>
      </c>
      <c r="E275" s="204"/>
      <c r="F275" s="204"/>
      <c r="G275" s="204"/>
      <c r="H275" s="204"/>
      <c r="I275" s="204"/>
      <c r="J275" s="204"/>
      <c r="K275" s="204"/>
      <c r="L275" s="204"/>
      <c r="M275" s="204"/>
      <c r="N275" s="204"/>
      <c r="O275" s="204"/>
      <c r="P275" s="204"/>
    </row>
    <row r="276" spans="1:236" s="6" customFormat="1" ht="10.5" customHeight="1">
      <c r="A276" s="4"/>
      <c r="B276" s="61"/>
      <c r="C276" s="72"/>
      <c r="D276" s="168"/>
      <c r="E276" s="168"/>
      <c r="F276" s="168"/>
      <c r="G276" s="168"/>
      <c r="H276" s="168"/>
      <c r="I276" s="168"/>
      <c r="J276" s="168"/>
      <c r="K276" s="168"/>
      <c r="L276" s="168"/>
      <c r="M276" s="168"/>
      <c r="N276" s="168"/>
      <c r="O276" s="168"/>
      <c r="P276" s="168"/>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row>
    <row r="277" spans="1:236" s="6" customFormat="1" ht="15">
      <c r="A277" s="4"/>
      <c r="B277" s="61"/>
      <c r="C277" s="100" t="s">
        <v>39</v>
      </c>
      <c r="D277" s="251">
        <f>KOPTĀME!B30</f>
        <v>0</v>
      </c>
      <c r="E277" s="251"/>
      <c r="F277" s="251"/>
      <c r="G277" s="147"/>
      <c r="H277" s="147"/>
      <c r="I277" s="147"/>
      <c r="J277" s="147"/>
      <c r="K277" s="147"/>
      <c r="L277" s="147"/>
      <c r="M277" s="148"/>
      <c r="N277" s="149"/>
      <c r="O277" s="2"/>
      <c r="P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row>
    <row r="278" spans="1:236" s="6" customFormat="1" ht="14.25">
      <c r="A278" s="4"/>
      <c r="B278" s="61"/>
      <c r="C278" s="76"/>
      <c r="D278" s="77"/>
      <c r="E278" s="76"/>
      <c r="F278" s="65"/>
      <c r="G278" s="150"/>
      <c r="H278" s="150"/>
      <c r="I278" s="150"/>
      <c r="J278" s="150"/>
      <c r="K278" s="150"/>
      <c r="L278" s="150"/>
      <c r="M278" s="150"/>
      <c r="N278" s="151"/>
      <c r="O278" s="2"/>
      <c r="P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row>
    <row r="279" spans="1:236" s="6" customFormat="1" ht="13.5">
      <c r="A279" s="4"/>
      <c r="B279" s="61"/>
      <c r="C279" s="71" t="s">
        <v>12</v>
      </c>
      <c r="D279" s="247">
        <f>'1_Kopsav.'!C42</f>
        <v>0</v>
      </c>
      <c r="E279" s="247"/>
      <c r="F279" s="247"/>
      <c r="G279" s="247"/>
      <c r="H279" s="247"/>
      <c r="I279" s="247"/>
      <c r="J279" s="247"/>
      <c r="K279" s="247"/>
      <c r="L279" s="247"/>
      <c r="M279" s="247"/>
      <c r="N279" s="247"/>
      <c r="O279" s="247"/>
      <c r="P279" s="247"/>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row>
    <row r="280" spans="1:236" s="6" customFormat="1">
      <c r="A280" s="4"/>
      <c r="B280" s="61"/>
      <c r="C280" s="72"/>
      <c r="D280" s="204" t="s">
        <v>7</v>
      </c>
      <c r="E280" s="204"/>
      <c r="F280" s="204"/>
      <c r="G280" s="204"/>
      <c r="H280" s="204"/>
      <c r="I280" s="204"/>
      <c r="J280" s="204"/>
      <c r="K280" s="204"/>
      <c r="L280" s="204"/>
      <c r="M280" s="204"/>
      <c r="N280" s="204"/>
      <c r="O280" s="204"/>
      <c r="P280" s="204"/>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row>
    <row r="281" spans="1:236" s="6" customFormat="1" ht="9" customHeight="1">
      <c r="A281" s="4"/>
      <c r="B281" s="4"/>
      <c r="C281" s="72"/>
      <c r="D281" s="205"/>
      <c r="E281" s="205"/>
      <c r="F281" s="205"/>
      <c r="G281" s="33"/>
      <c r="H281" s="33"/>
      <c r="I281" s="33"/>
      <c r="J281" s="33"/>
      <c r="K281" s="2"/>
      <c r="L281" s="3"/>
      <c r="M281" s="3"/>
      <c r="N281" s="3"/>
      <c r="O281" s="3"/>
      <c r="P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row>
    <row r="282" spans="1:236" s="6" customFormat="1" ht="13.5">
      <c r="A282" s="4"/>
      <c r="B282" s="4"/>
      <c r="C282" s="75" t="s">
        <v>8</v>
      </c>
      <c r="D282" s="101">
        <f>KOPTĀME!B28</f>
        <v>0</v>
      </c>
      <c r="E282" s="101"/>
      <c r="F282" s="72"/>
      <c r="G282" s="33"/>
      <c r="H282" s="33"/>
      <c r="K282" s="3"/>
      <c r="L282" s="3"/>
      <c r="M282" s="3"/>
      <c r="N282" s="3"/>
      <c r="O282" s="3"/>
      <c r="P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row>
  </sheetData>
  <sheetProtection algorithmName="SHA-512" hashValue="KhipVwCiQPMdt4DApdJ5PPcSpU3YHLOJ/YOkyLISxp69Zr0bw3/SJLRZJ3pnoMCXahlfQJh1xODTDXrOipzJWg==" saltValue="shP0Wqi4geZu3WzAwKJE4g==" spinCount="100000" sheet="1" formatCells="0" formatColumns="0" formatRows="0" insertColumns="0" insertRows="0" insertHyperlinks="0" deleteColumns="0" deleteRows="0" selectLockedCells="1" sort="0" autoFilter="0" pivotTables="0"/>
  <autoFilter ref="A15:IB269" xr:uid="{00000000-0009-0000-0000-000003000000}"/>
  <mergeCells count="22">
    <mergeCell ref="X14:X15"/>
    <mergeCell ref="A269:K269"/>
    <mergeCell ref="A6:P6"/>
    <mergeCell ref="N11:O11"/>
    <mergeCell ref="N12:O12"/>
    <mergeCell ref="A14:A15"/>
    <mergeCell ref="B14:B15"/>
    <mergeCell ref="C14:C15"/>
    <mergeCell ref="D14:D15"/>
    <mergeCell ref="E14:E15"/>
    <mergeCell ref="F14:K14"/>
    <mergeCell ref="L14:P14"/>
    <mergeCell ref="D281:F281"/>
    <mergeCell ref="T14:T15"/>
    <mergeCell ref="U14:U15"/>
    <mergeCell ref="V14:V15"/>
    <mergeCell ref="W14:W15"/>
    <mergeCell ref="D274:P274"/>
    <mergeCell ref="D275:P275"/>
    <mergeCell ref="D277:F277"/>
    <mergeCell ref="D279:P279"/>
    <mergeCell ref="D280:P280"/>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B76"/>
  <sheetViews>
    <sheetView view="pageBreakPreview" topLeftCell="F16" zoomScaleNormal="100" zoomScaleSheetLayoutView="100" workbookViewId="0">
      <selection activeCell="X44" sqref="X44"/>
    </sheetView>
  </sheetViews>
  <sheetFormatPr defaultRowHeight="12.75"/>
  <cols>
    <col min="1" max="1" width="6.28515625" style="4" customWidth="1"/>
    <col min="2" max="2" width="3.140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3</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481</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480</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P63</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ht="25.5">
      <c r="A16" s="178"/>
      <c r="B16" s="177"/>
      <c r="C16" s="174" t="s">
        <v>482</v>
      </c>
      <c r="D16" s="162"/>
      <c r="E16" s="176"/>
      <c r="F16" s="163"/>
      <c r="G16" s="163"/>
      <c r="H16" s="163"/>
      <c r="I16" s="163"/>
      <c r="J16" s="163"/>
      <c r="K16" s="163"/>
      <c r="L16" s="163"/>
      <c r="M16" s="163"/>
      <c r="N16" s="163"/>
      <c r="O16" s="163"/>
      <c r="P16" s="163"/>
      <c r="T16" s="145"/>
      <c r="U16" s="145"/>
      <c r="V16" s="157" t="str">
        <f t="shared" ref="V16" si="0">C16</f>
        <v>Dzeramā ūdens un karstā ūdens ūdensapgāde Ū-1, S-3</v>
      </c>
      <c r="W16" s="145"/>
      <c r="X16" s="165"/>
    </row>
    <row r="17" spans="1:24" ht="25.5">
      <c r="A17" s="164">
        <v>1</v>
      </c>
      <c r="B17" s="145"/>
      <c r="C17" s="153" t="s">
        <v>483</v>
      </c>
      <c r="D17" s="111" t="s">
        <v>64</v>
      </c>
      <c r="E17" s="158">
        <v>5</v>
      </c>
      <c r="F17" s="23"/>
      <c r="G17" s="23"/>
      <c r="H17" s="23">
        <f t="shared" ref="H17:H35" si="1">ROUND(F17*G17,2)</f>
        <v>0</v>
      </c>
      <c r="I17" s="23"/>
      <c r="J17" s="23"/>
      <c r="K17" s="24">
        <f t="shared" ref="K17:K35" si="2">H17+I17+J17</f>
        <v>0</v>
      </c>
      <c r="L17" s="24">
        <f t="shared" ref="L17:L35" si="3">ROUND(E17*F17,2)</f>
        <v>0</v>
      </c>
      <c r="M17" s="24">
        <f t="shared" ref="M17:M35" si="4">ROUND(E17*H17,2)</f>
        <v>0</v>
      </c>
      <c r="N17" s="24">
        <f t="shared" ref="N17:N35" si="5">ROUND(E17*I17,2)</f>
        <v>0</v>
      </c>
      <c r="O17" s="24">
        <f t="shared" ref="O17:O35" si="6">ROUND(E17*J17,2)</f>
        <v>0</v>
      </c>
      <c r="P17" s="24">
        <f t="shared" ref="P17:P35" si="7">M17+N17+O17</f>
        <v>0</v>
      </c>
      <c r="T17" s="145">
        <f t="shared" ref="T17:T35" si="8">A17</f>
        <v>1</v>
      </c>
      <c r="U17" s="145"/>
      <c r="V17" s="157" t="str">
        <f t="shared" ref="V17:V35" si="9">C17</f>
        <v>Elektriskā ūdens sildāmā tvertne ARISTON 80 litri komplektā ar stiprinājumiem</v>
      </c>
      <c r="W17" s="145" t="str">
        <f t="shared" ref="W17:X30" si="10">D17</f>
        <v>kpl.</v>
      </c>
      <c r="X17" s="165">
        <f t="shared" si="10"/>
        <v>5</v>
      </c>
    </row>
    <row r="18" spans="1:24" ht="25.5">
      <c r="A18" s="164">
        <v>2</v>
      </c>
      <c r="B18" s="145"/>
      <c r="C18" s="152" t="s">
        <v>484</v>
      </c>
      <c r="D18" s="111" t="s">
        <v>64</v>
      </c>
      <c r="E18" s="158">
        <v>2</v>
      </c>
      <c r="F18" s="23"/>
      <c r="G18" s="23"/>
      <c r="H18" s="23">
        <f t="shared" si="1"/>
        <v>0</v>
      </c>
      <c r="I18" s="23"/>
      <c r="J18" s="23"/>
      <c r="K18" s="24">
        <f t="shared" si="2"/>
        <v>0</v>
      </c>
      <c r="L18" s="24">
        <f t="shared" si="3"/>
        <v>0</v>
      </c>
      <c r="M18" s="24">
        <f t="shared" si="4"/>
        <v>0</v>
      </c>
      <c r="N18" s="24">
        <f t="shared" si="5"/>
        <v>0</v>
      </c>
      <c r="O18" s="24">
        <f t="shared" si="6"/>
        <v>0</v>
      </c>
      <c r="P18" s="24">
        <f t="shared" si="7"/>
        <v>0</v>
      </c>
      <c r="T18" s="145">
        <f t="shared" si="8"/>
        <v>2</v>
      </c>
      <c r="U18" s="145"/>
      <c r="V18" s="157" t="str">
        <f t="shared" si="9"/>
        <v>Elektriskā ūdens sildāmā tvertne ARISTON 15 litri komplektā ar stiprinājumiem</v>
      </c>
      <c r="W18" s="145" t="str">
        <f t="shared" si="10"/>
        <v>kpl.</v>
      </c>
      <c r="X18" s="165">
        <f t="shared" si="10"/>
        <v>2</v>
      </c>
    </row>
    <row r="19" spans="1:24">
      <c r="A19" s="164">
        <v>3</v>
      </c>
      <c r="B19" s="145"/>
      <c r="C19" s="152" t="s">
        <v>485</v>
      </c>
      <c r="D19" s="111" t="s">
        <v>56</v>
      </c>
      <c r="E19" s="158">
        <v>106</v>
      </c>
      <c r="F19" s="23"/>
      <c r="G19" s="23"/>
      <c r="H19" s="23">
        <f t="shared" si="1"/>
        <v>0</v>
      </c>
      <c r="I19" s="23"/>
      <c r="J19" s="23"/>
      <c r="K19" s="24">
        <f t="shared" si="2"/>
        <v>0</v>
      </c>
      <c r="L19" s="24">
        <f t="shared" si="3"/>
        <v>0</v>
      </c>
      <c r="M19" s="24">
        <f t="shared" si="4"/>
        <v>0</v>
      </c>
      <c r="N19" s="24">
        <f t="shared" si="5"/>
        <v>0</v>
      </c>
      <c r="O19" s="24">
        <f t="shared" si="6"/>
        <v>0</v>
      </c>
      <c r="P19" s="24">
        <f t="shared" si="7"/>
        <v>0</v>
      </c>
      <c r="T19" s="145">
        <f t="shared" si="8"/>
        <v>3</v>
      </c>
      <c r="U19" s="145"/>
      <c r="V19" s="157" t="str">
        <f t="shared" si="9"/>
        <v>Daudzslāņu caurule MLC OD16x2.0</v>
      </c>
      <c r="W19" s="145" t="str">
        <f t="shared" si="10"/>
        <v>m</v>
      </c>
      <c r="X19" s="165">
        <f t="shared" si="10"/>
        <v>106</v>
      </c>
    </row>
    <row r="20" spans="1:24">
      <c r="A20" s="164">
        <v>4</v>
      </c>
      <c r="B20" s="145"/>
      <c r="C20" s="152" t="s">
        <v>486</v>
      </c>
      <c r="D20" s="111" t="s">
        <v>56</v>
      </c>
      <c r="E20" s="158">
        <v>42</v>
      </c>
      <c r="F20" s="23"/>
      <c r="G20" s="23"/>
      <c r="H20" s="23">
        <f t="shared" si="1"/>
        <v>0</v>
      </c>
      <c r="I20" s="23"/>
      <c r="J20" s="23"/>
      <c r="K20" s="24">
        <f t="shared" si="2"/>
        <v>0</v>
      </c>
      <c r="L20" s="24">
        <f t="shared" si="3"/>
        <v>0</v>
      </c>
      <c r="M20" s="24">
        <f t="shared" si="4"/>
        <v>0</v>
      </c>
      <c r="N20" s="24">
        <f t="shared" si="5"/>
        <v>0</v>
      </c>
      <c r="O20" s="24">
        <f t="shared" si="6"/>
        <v>0</v>
      </c>
      <c r="P20" s="24">
        <f t="shared" si="7"/>
        <v>0</v>
      </c>
      <c r="T20" s="145">
        <f t="shared" si="8"/>
        <v>4</v>
      </c>
      <c r="U20" s="145"/>
      <c r="V20" s="157" t="str">
        <f t="shared" si="9"/>
        <v>Daudzslāņu caurule MLC OD20x2.25</v>
      </c>
      <c r="W20" s="145" t="str">
        <f t="shared" si="10"/>
        <v>m</v>
      </c>
      <c r="X20" s="165">
        <f t="shared" si="10"/>
        <v>42</v>
      </c>
    </row>
    <row r="21" spans="1:24">
      <c r="A21" s="164">
        <v>5</v>
      </c>
      <c r="B21" s="145"/>
      <c r="C21" s="153" t="s">
        <v>487</v>
      </c>
      <c r="D21" s="111" t="s">
        <v>56</v>
      </c>
      <c r="E21" s="158">
        <v>35</v>
      </c>
      <c r="F21" s="23"/>
      <c r="G21" s="23"/>
      <c r="H21" s="23">
        <f t="shared" si="1"/>
        <v>0</v>
      </c>
      <c r="I21" s="23"/>
      <c r="J21" s="23"/>
      <c r="K21" s="24">
        <f t="shared" si="2"/>
        <v>0</v>
      </c>
      <c r="L21" s="24">
        <f t="shared" si="3"/>
        <v>0</v>
      </c>
      <c r="M21" s="24">
        <f t="shared" si="4"/>
        <v>0</v>
      </c>
      <c r="N21" s="24">
        <f t="shared" si="5"/>
        <v>0</v>
      </c>
      <c r="O21" s="24">
        <f t="shared" si="6"/>
        <v>0</v>
      </c>
      <c r="P21" s="24">
        <f t="shared" si="7"/>
        <v>0</v>
      </c>
      <c r="T21" s="145">
        <f t="shared" si="8"/>
        <v>5</v>
      </c>
      <c r="U21" s="145"/>
      <c r="V21" s="157" t="str">
        <f t="shared" si="9"/>
        <v>Daudzslāņu caurule MLC OD25x2.5</v>
      </c>
      <c r="W21" s="145" t="str">
        <f t="shared" si="10"/>
        <v>m</v>
      </c>
      <c r="X21" s="165">
        <f t="shared" si="10"/>
        <v>35</v>
      </c>
    </row>
    <row r="22" spans="1:24">
      <c r="A22" s="164">
        <v>6</v>
      </c>
      <c r="B22" s="145"/>
      <c r="C22" s="152" t="s">
        <v>488</v>
      </c>
      <c r="D22" s="111" t="s">
        <v>56</v>
      </c>
      <c r="E22" s="158">
        <v>48</v>
      </c>
      <c r="F22" s="23"/>
      <c r="G22" s="23"/>
      <c r="H22" s="23">
        <f t="shared" si="1"/>
        <v>0</v>
      </c>
      <c r="I22" s="23"/>
      <c r="J22" s="23"/>
      <c r="K22" s="24">
        <f t="shared" si="2"/>
        <v>0</v>
      </c>
      <c r="L22" s="24">
        <f t="shared" si="3"/>
        <v>0</v>
      </c>
      <c r="M22" s="24">
        <f t="shared" si="4"/>
        <v>0</v>
      </c>
      <c r="N22" s="24">
        <f t="shared" si="5"/>
        <v>0</v>
      </c>
      <c r="O22" s="24">
        <f t="shared" si="6"/>
        <v>0</v>
      </c>
      <c r="P22" s="24">
        <f t="shared" si="7"/>
        <v>0</v>
      </c>
      <c r="T22" s="145">
        <f t="shared" si="8"/>
        <v>6</v>
      </c>
      <c r="U22" s="145"/>
      <c r="V22" s="157" t="str">
        <f t="shared" si="9"/>
        <v>Daudzslāņu caurule MLC OD32x3.0</v>
      </c>
      <c r="W22" s="145" t="str">
        <f t="shared" si="10"/>
        <v>m</v>
      </c>
      <c r="X22" s="165">
        <f t="shared" si="10"/>
        <v>48</v>
      </c>
    </row>
    <row r="23" spans="1:24">
      <c r="A23" s="164">
        <v>7</v>
      </c>
      <c r="B23" s="145"/>
      <c r="C23" s="153" t="s">
        <v>489</v>
      </c>
      <c r="D23" s="111" t="s">
        <v>56</v>
      </c>
      <c r="E23" s="158">
        <v>2</v>
      </c>
      <c r="F23" s="23"/>
      <c r="G23" s="23"/>
      <c r="H23" s="23">
        <f t="shared" si="1"/>
        <v>0</v>
      </c>
      <c r="I23" s="23"/>
      <c r="J23" s="23"/>
      <c r="K23" s="24">
        <f t="shared" si="2"/>
        <v>0</v>
      </c>
      <c r="L23" s="24">
        <f t="shared" si="3"/>
        <v>0</v>
      </c>
      <c r="M23" s="24">
        <f t="shared" si="4"/>
        <v>0</v>
      </c>
      <c r="N23" s="24">
        <f t="shared" si="5"/>
        <v>0</v>
      </c>
      <c r="O23" s="24">
        <f t="shared" si="6"/>
        <v>0</v>
      </c>
      <c r="P23" s="24">
        <f t="shared" si="7"/>
        <v>0</v>
      </c>
      <c r="T23" s="145">
        <f t="shared" si="8"/>
        <v>7</v>
      </c>
      <c r="U23" s="145"/>
      <c r="V23" s="157" t="str">
        <f t="shared" si="9"/>
        <v>Daudzslāņu caurule MLC OD40x4.0</v>
      </c>
      <c r="W23" s="145" t="str">
        <f t="shared" si="10"/>
        <v>m</v>
      </c>
      <c r="X23" s="165">
        <f t="shared" si="10"/>
        <v>2</v>
      </c>
    </row>
    <row r="24" spans="1:24">
      <c r="A24" s="164">
        <v>8</v>
      </c>
      <c r="B24" s="145"/>
      <c r="C24" s="152" t="s">
        <v>490</v>
      </c>
      <c r="D24" s="111" t="s">
        <v>61</v>
      </c>
      <c r="E24" s="158">
        <v>12</v>
      </c>
      <c r="F24" s="23"/>
      <c r="G24" s="23"/>
      <c r="H24" s="23">
        <f t="shared" si="1"/>
        <v>0</v>
      </c>
      <c r="I24" s="23"/>
      <c r="J24" s="23"/>
      <c r="K24" s="24">
        <f t="shared" si="2"/>
        <v>0</v>
      </c>
      <c r="L24" s="24">
        <f t="shared" si="3"/>
        <v>0</v>
      </c>
      <c r="M24" s="24">
        <f t="shared" si="4"/>
        <v>0</v>
      </c>
      <c r="N24" s="24">
        <f t="shared" si="5"/>
        <v>0</v>
      </c>
      <c r="O24" s="24">
        <f t="shared" si="6"/>
        <v>0</v>
      </c>
      <c r="P24" s="24">
        <f t="shared" si="7"/>
        <v>0</v>
      </c>
      <c r="T24" s="145">
        <f t="shared" si="8"/>
        <v>8</v>
      </c>
      <c r="U24" s="145"/>
      <c r="V24" s="157" t="str">
        <f t="shared" si="9"/>
        <v>Izlaides ventīlis Dn15 (1/2’’) i.v./ā.v.</v>
      </c>
      <c r="W24" s="145" t="str">
        <f t="shared" si="10"/>
        <v>gb.</v>
      </c>
      <c r="X24" s="165">
        <f t="shared" si="10"/>
        <v>12</v>
      </c>
    </row>
    <row r="25" spans="1:24">
      <c r="A25" s="164">
        <v>9</v>
      </c>
      <c r="B25" s="145"/>
      <c r="C25" s="152" t="s">
        <v>491</v>
      </c>
      <c r="D25" s="111" t="s">
        <v>61</v>
      </c>
      <c r="E25" s="158">
        <v>14</v>
      </c>
      <c r="F25" s="23"/>
      <c r="G25" s="23"/>
      <c r="H25" s="23">
        <f t="shared" si="1"/>
        <v>0</v>
      </c>
      <c r="I25" s="23"/>
      <c r="J25" s="23"/>
      <c r="K25" s="24">
        <f t="shared" si="2"/>
        <v>0</v>
      </c>
      <c r="L25" s="24">
        <f t="shared" si="3"/>
        <v>0</v>
      </c>
      <c r="M25" s="24">
        <f t="shared" si="4"/>
        <v>0</v>
      </c>
      <c r="N25" s="24">
        <f t="shared" si="5"/>
        <v>0</v>
      </c>
      <c r="O25" s="24">
        <f t="shared" si="6"/>
        <v>0</v>
      </c>
      <c r="P25" s="24">
        <f t="shared" si="7"/>
        <v>0</v>
      </c>
      <c r="T25" s="145">
        <f t="shared" si="8"/>
        <v>9</v>
      </c>
      <c r="U25" s="145"/>
      <c r="V25" s="157" t="str">
        <f t="shared" si="9"/>
        <v>Lodveida ventīlis DN15 (1/2’’) i.v./ā.v.</v>
      </c>
      <c r="W25" s="145" t="str">
        <f t="shared" si="10"/>
        <v>gb.</v>
      </c>
      <c r="X25" s="165">
        <f t="shared" si="10"/>
        <v>14</v>
      </c>
    </row>
    <row r="26" spans="1:24">
      <c r="A26" s="164">
        <v>10</v>
      </c>
      <c r="B26" s="145"/>
      <c r="C26" s="152" t="s">
        <v>492</v>
      </c>
      <c r="D26" s="111" t="s">
        <v>61</v>
      </c>
      <c r="E26" s="158">
        <v>7</v>
      </c>
      <c r="F26" s="23"/>
      <c r="G26" s="23"/>
      <c r="H26" s="23">
        <f t="shared" si="1"/>
        <v>0</v>
      </c>
      <c r="I26" s="23"/>
      <c r="J26" s="23"/>
      <c r="K26" s="24">
        <f t="shared" si="2"/>
        <v>0</v>
      </c>
      <c r="L26" s="24">
        <f t="shared" si="3"/>
        <v>0</v>
      </c>
      <c r="M26" s="24">
        <f t="shared" si="4"/>
        <v>0</v>
      </c>
      <c r="N26" s="24">
        <f t="shared" si="5"/>
        <v>0</v>
      </c>
      <c r="O26" s="24">
        <f t="shared" si="6"/>
        <v>0</v>
      </c>
      <c r="P26" s="24">
        <f t="shared" si="7"/>
        <v>0</v>
      </c>
      <c r="T26" s="145">
        <f t="shared" si="8"/>
        <v>10</v>
      </c>
      <c r="U26" s="145"/>
      <c r="V26" s="157" t="str">
        <f t="shared" si="9"/>
        <v>Pretvārsts DN15 (1/2’’) ā.v.</v>
      </c>
      <c r="W26" s="145" t="str">
        <f t="shared" si="10"/>
        <v>gb.</v>
      </c>
      <c r="X26" s="165">
        <f t="shared" si="10"/>
        <v>7</v>
      </c>
    </row>
    <row r="27" spans="1:24" ht="25.5">
      <c r="A27" s="164">
        <v>11</v>
      </c>
      <c r="B27" s="145"/>
      <c r="C27" s="153" t="s">
        <v>493</v>
      </c>
      <c r="D27" s="111" t="s">
        <v>61</v>
      </c>
      <c r="E27" s="158">
        <v>54</v>
      </c>
      <c r="F27" s="23"/>
      <c r="G27" s="23"/>
      <c r="H27" s="23">
        <f t="shared" si="1"/>
        <v>0</v>
      </c>
      <c r="I27" s="23"/>
      <c r="J27" s="23"/>
      <c r="K27" s="24">
        <f t="shared" si="2"/>
        <v>0</v>
      </c>
      <c r="L27" s="24">
        <f t="shared" si="3"/>
        <v>0</v>
      </c>
      <c r="M27" s="24">
        <f t="shared" si="4"/>
        <v>0</v>
      </c>
      <c r="N27" s="24">
        <f t="shared" si="5"/>
        <v>0</v>
      </c>
      <c r="O27" s="24">
        <f t="shared" si="6"/>
        <v>0</v>
      </c>
      <c r="P27" s="24">
        <f t="shared" si="7"/>
        <v>0</v>
      </c>
      <c r="T27" s="145">
        <f t="shared" si="8"/>
        <v>11</v>
      </c>
      <c r="U27" s="145"/>
      <c r="V27" s="157" t="str">
        <f t="shared" si="9"/>
        <v>Lodveida ventīlis santehnikas pieslēgšanai DN15 (1/2’’) i.v./ā.v.</v>
      </c>
      <c r="W27" s="145" t="str">
        <f t="shared" si="10"/>
        <v>gb.</v>
      </c>
      <c r="X27" s="165">
        <f t="shared" si="10"/>
        <v>54</v>
      </c>
    </row>
    <row r="28" spans="1:24">
      <c r="A28" s="164">
        <v>12</v>
      </c>
      <c r="B28" s="145"/>
      <c r="C28" s="152" t="s">
        <v>494</v>
      </c>
      <c r="D28" s="111" t="s">
        <v>61</v>
      </c>
      <c r="E28" s="158">
        <v>2</v>
      </c>
      <c r="F28" s="23"/>
      <c r="G28" s="23"/>
      <c r="H28" s="23">
        <f t="shared" si="1"/>
        <v>0</v>
      </c>
      <c r="I28" s="23"/>
      <c r="J28" s="23"/>
      <c r="K28" s="24">
        <f t="shared" si="2"/>
        <v>0</v>
      </c>
      <c r="L28" s="24">
        <f t="shared" si="3"/>
        <v>0</v>
      </c>
      <c r="M28" s="24">
        <f t="shared" si="4"/>
        <v>0</v>
      </c>
      <c r="N28" s="24">
        <f t="shared" si="5"/>
        <v>0</v>
      </c>
      <c r="O28" s="24">
        <f t="shared" si="6"/>
        <v>0</v>
      </c>
      <c r="P28" s="24">
        <f t="shared" si="7"/>
        <v>0</v>
      </c>
      <c r="T28" s="145">
        <f t="shared" si="8"/>
        <v>12</v>
      </c>
      <c r="U28" s="145"/>
      <c r="V28" s="157" t="str">
        <f t="shared" si="9"/>
        <v>Ūdens ņemšanas krāns DN15 (1/2’’) ā.v.</v>
      </c>
      <c r="W28" s="145" t="str">
        <f t="shared" si="10"/>
        <v>gb.</v>
      </c>
      <c r="X28" s="165">
        <f t="shared" si="10"/>
        <v>2</v>
      </c>
    </row>
    <row r="29" spans="1:24">
      <c r="A29" s="164">
        <v>13</v>
      </c>
      <c r="B29" s="145"/>
      <c r="C29" s="153" t="s">
        <v>495</v>
      </c>
      <c r="D29" s="111" t="s">
        <v>61</v>
      </c>
      <c r="E29" s="158">
        <v>3</v>
      </c>
      <c r="F29" s="23"/>
      <c r="G29" s="23"/>
      <c r="H29" s="23">
        <f t="shared" si="1"/>
        <v>0</v>
      </c>
      <c r="I29" s="23"/>
      <c r="J29" s="23"/>
      <c r="K29" s="24">
        <f t="shared" si="2"/>
        <v>0</v>
      </c>
      <c r="L29" s="24">
        <f t="shared" si="3"/>
        <v>0</v>
      </c>
      <c r="M29" s="24">
        <f t="shared" si="4"/>
        <v>0</v>
      </c>
      <c r="N29" s="24">
        <f t="shared" si="5"/>
        <v>0</v>
      </c>
      <c r="O29" s="24">
        <f t="shared" si="6"/>
        <v>0</v>
      </c>
      <c r="P29" s="24">
        <f t="shared" si="7"/>
        <v>0</v>
      </c>
      <c r="T29" s="145">
        <f t="shared" si="8"/>
        <v>13</v>
      </c>
      <c r="U29" s="145"/>
      <c r="V29" s="157" t="str">
        <f t="shared" si="9"/>
        <v>Lodveida ventīlis DN20 (3/4’’) i.v./i.v.</v>
      </c>
      <c r="W29" s="145" t="str">
        <f t="shared" si="10"/>
        <v>gb.</v>
      </c>
      <c r="X29" s="165">
        <f t="shared" si="10"/>
        <v>3</v>
      </c>
    </row>
    <row r="30" spans="1:24">
      <c r="A30" s="164">
        <v>14</v>
      </c>
      <c r="B30" s="145"/>
      <c r="C30" s="152" t="s">
        <v>496</v>
      </c>
      <c r="D30" s="111" t="s">
        <v>61</v>
      </c>
      <c r="E30" s="158">
        <v>1</v>
      </c>
      <c r="F30" s="23"/>
      <c r="G30" s="23"/>
      <c r="H30" s="23">
        <f t="shared" si="1"/>
        <v>0</v>
      </c>
      <c r="I30" s="23"/>
      <c r="J30" s="23"/>
      <c r="K30" s="24">
        <f t="shared" si="2"/>
        <v>0</v>
      </c>
      <c r="L30" s="24">
        <f t="shared" si="3"/>
        <v>0</v>
      </c>
      <c r="M30" s="24">
        <f t="shared" si="4"/>
        <v>0</v>
      </c>
      <c r="N30" s="24">
        <f t="shared" si="5"/>
        <v>0</v>
      </c>
      <c r="O30" s="24">
        <f t="shared" si="6"/>
        <v>0</v>
      </c>
      <c r="P30" s="24">
        <f t="shared" si="7"/>
        <v>0</v>
      </c>
      <c r="T30" s="145">
        <f t="shared" si="8"/>
        <v>14</v>
      </c>
      <c r="U30" s="145"/>
      <c r="V30" s="157" t="str">
        <f t="shared" si="9"/>
        <v>Lodveida ventīlis DN32 (11/4’’) i.v./i.v.</v>
      </c>
      <c r="W30" s="145" t="str">
        <f t="shared" si="10"/>
        <v>gb.</v>
      </c>
      <c r="X30" s="165">
        <f t="shared" si="10"/>
        <v>1</v>
      </c>
    </row>
    <row r="31" spans="1:24">
      <c r="A31" s="164">
        <v>15</v>
      </c>
      <c r="B31" s="145"/>
      <c r="C31" s="152" t="s">
        <v>497</v>
      </c>
      <c r="D31" s="111" t="s">
        <v>61</v>
      </c>
      <c r="E31" s="158">
        <v>1</v>
      </c>
      <c r="F31" s="23"/>
      <c r="G31" s="23"/>
      <c r="H31" s="23">
        <f t="shared" si="1"/>
        <v>0</v>
      </c>
      <c r="I31" s="23"/>
      <c r="J31" s="23"/>
      <c r="K31" s="24">
        <f t="shared" si="2"/>
        <v>0</v>
      </c>
      <c r="L31" s="24">
        <f t="shared" si="3"/>
        <v>0</v>
      </c>
      <c r="M31" s="24">
        <f t="shared" si="4"/>
        <v>0</v>
      </c>
      <c r="N31" s="24">
        <f t="shared" si="5"/>
        <v>0</v>
      </c>
      <c r="O31" s="24">
        <f t="shared" si="6"/>
        <v>0</v>
      </c>
      <c r="P31" s="24">
        <f t="shared" si="7"/>
        <v>0</v>
      </c>
      <c r="T31" s="145">
        <f t="shared" si="8"/>
        <v>15</v>
      </c>
      <c r="U31" s="145"/>
      <c r="V31" s="157" t="str">
        <f t="shared" si="9"/>
        <v>Kompresijas pāreja PE-100 OD40 -1 1/4''ā GF</v>
      </c>
      <c r="W31" s="145" t="str">
        <f t="shared" ref="W31:X49" si="11">D31</f>
        <v>gb.</v>
      </c>
      <c r="X31" s="165">
        <f t="shared" si="11"/>
        <v>1</v>
      </c>
    </row>
    <row r="32" spans="1:24" ht="25.5">
      <c r="A32" s="164">
        <v>16</v>
      </c>
      <c r="B32" s="145"/>
      <c r="C32" s="153" t="s">
        <v>498</v>
      </c>
      <c r="D32" s="111" t="s">
        <v>61</v>
      </c>
      <c r="E32" s="158">
        <v>1</v>
      </c>
      <c r="F32" s="23"/>
      <c r="G32" s="23"/>
      <c r="H32" s="23">
        <f t="shared" si="1"/>
        <v>0</v>
      </c>
      <c r="I32" s="23"/>
      <c r="J32" s="23"/>
      <c r="K32" s="24">
        <f t="shared" si="2"/>
        <v>0</v>
      </c>
      <c r="L32" s="24">
        <f t="shared" si="3"/>
        <v>0</v>
      </c>
      <c r="M32" s="24">
        <f t="shared" si="4"/>
        <v>0</v>
      </c>
      <c r="N32" s="24">
        <f t="shared" si="5"/>
        <v>0</v>
      </c>
      <c r="O32" s="24">
        <f t="shared" si="6"/>
        <v>0</v>
      </c>
      <c r="P32" s="24">
        <f t="shared" si="7"/>
        <v>0</v>
      </c>
      <c r="T32" s="145">
        <f t="shared" si="8"/>
        <v>16</v>
      </c>
      <c r="U32" s="145"/>
      <c r="V32" s="157" t="str">
        <f t="shared" si="9"/>
        <v>Uponor Press savienojums ar vītni ā.v. 40-R1 1/4" MT</v>
      </c>
      <c r="W32" s="145" t="str">
        <f t="shared" si="11"/>
        <v>gb.</v>
      </c>
      <c r="X32" s="165">
        <f t="shared" si="11"/>
        <v>1</v>
      </c>
    </row>
    <row r="33" spans="1:24">
      <c r="A33" s="164">
        <v>17</v>
      </c>
      <c r="B33" s="145"/>
      <c r="C33" s="152" t="s">
        <v>499</v>
      </c>
      <c r="D33" s="111" t="s">
        <v>64</v>
      </c>
      <c r="E33" s="158">
        <v>1</v>
      </c>
      <c r="F33" s="23"/>
      <c r="G33" s="23"/>
      <c r="H33" s="23">
        <f t="shared" si="1"/>
        <v>0</v>
      </c>
      <c r="I33" s="23"/>
      <c r="J33" s="23"/>
      <c r="K33" s="24">
        <f t="shared" si="2"/>
        <v>0</v>
      </c>
      <c r="L33" s="24">
        <f t="shared" si="3"/>
        <v>0</v>
      </c>
      <c r="M33" s="24">
        <f t="shared" si="4"/>
        <v>0</v>
      </c>
      <c r="N33" s="24">
        <f t="shared" si="5"/>
        <v>0</v>
      </c>
      <c r="O33" s="24">
        <f t="shared" si="6"/>
        <v>0</v>
      </c>
      <c r="P33" s="24">
        <f t="shared" si="7"/>
        <v>0</v>
      </c>
      <c r="T33" s="145">
        <f t="shared" si="8"/>
        <v>17</v>
      </c>
      <c r="U33" s="145"/>
      <c r="V33" s="157" t="str">
        <f t="shared" si="9"/>
        <v>PPSU veidgabalu komplekts</v>
      </c>
      <c r="W33" s="145" t="str">
        <f t="shared" si="11"/>
        <v>kpl.</v>
      </c>
      <c r="X33" s="165">
        <f t="shared" si="11"/>
        <v>1</v>
      </c>
    </row>
    <row r="34" spans="1:24" ht="25.5">
      <c r="A34" s="164">
        <v>18</v>
      </c>
      <c r="B34" s="145"/>
      <c r="C34" s="153" t="s">
        <v>500</v>
      </c>
      <c r="D34" s="111" t="s">
        <v>64</v>
      </c>
      <c r="E34" s="158">
        <v>10</v>
      </c>
      <c r="F34" s="23"/>
      <c r="G34" s="23"/>
      <c r="H34" s="23">
        <f t="shared" si="1"/>
        <v>0</v>
      </c>
      <c r="I34" s="23"/>
      <c r="J34" s="23"/>
      <c r="K34" s="24">
        <f t="shared" si="2"/>
        <v>0</v>
      </c>
      <c r="L34" s="24">
        <f t="shared" si="3"/>
        <v>0</v>
      </c>
      <c r="M34" s="24">
        <f t="shared" si="4"/>
        <v>0</v>
      </c>
      <c r="N34" s="24">
        <f t="shared" si="5"/>
        <v>0</v>
      </c>
      <c r="O34" s="24">
        <f t="shared" si="6"/>
        <v>0</v>
      </c>
      <c r="P34" s="24">
        <f t="shared" si="7"/>
        <v>0</v>
      </c>
      <c r="T34" s="145">
        <f t="shared" si="8"/>
        <v>18</v>
      </c>
      <c r="U34" s="145"/>
      <c r="V34" s="157" t="str">
        <f t="shared" si="9"/>
        <v>Roku mazgātnes jaucējkrāns komplektā ar lokanām pievadcaurulēm</v>
      </c>
      <c r="W34" s="145" t="str">
        <f t="shared" si="11"/>
        <v>kpl.</v>
      </c>
      <c r="X34" s="165">
        <f t="shared" si="11"/>
        <v>10</v>
      </c>
    </row>
    <row r="35" spans="1:24">
      <c r="A35" s="164">
        <v>19</v>
      </c>
      <c r="B35" s="145"/>
      <c r="C35" s="152" t="s">
        <v>501</v>
      </c>
      <c r="D35" s="111" t="s">
        <v>61</v>
      </c>
      <c r="E35" s="158">
        <v>5</v>
      </c>
      <c r="F35" s="23"/>
      <c r="G35" s="23"/>
      <c r="H35" s="23">
        <f t="shared" si="1"/>
        <v>0</v>
      </c>
      <c r="I35" s="23"/>
      <c r="J35" s="23"/>
      <c r="K35" s="24">
        <f t="shared" si="2"/>
        <v>0</v>
      </c>
      <c r="L35" s="24">
        <f t="shared" si="3"/>
        <v>0</v>
      </c>
      <c r="M35" s="24">
        <f t="shared" si="4"/>
        <v>0</v>
      </c>
      <c r="N35" s="24">
        <f t="shared" si="5"/>
        <v>0</v>
      </c>
      <c r="O35" s="24">
        <f t="shared" si="6"/>
        <v>0</v>
      </c>
      <c r="P35" s="24">
        <f t="shared" si="7"/>
        <v>0</v>
      </c>
      <c r="T35" s="145">
        <f t="shared" si="8"/>
        <v>19</v>
      </c>
      <c r="U35" s="145"/>
      <c r="V35" s="157" t="str">
        <f t="shared" si="9"/>
        <v>Dušas jaucējkrāns ar dušas klausuli</v>
      </c>
      <c r="W35" s="145" t="str">
        <f t="shared" si="11"/>
        <v>gb.</v>
      </c>
      <c r="X35" s="165">
        <f t="shared" si="11"/>
        <v>5</v>
      </c>
    </row>
    <row r="36" spans="1:24" ht="25.5">
      <c r="A36" s="164">
        <v>20</v>
      </c>
      <c r="B36" s="145"/>
      <c r="C36" s="153" t="s">
        <v>502</v>
      </c>
      <c r="D36" s="111" t="s">
        <v>61</v>
      </c>
      <c r="E36" s="158">
        <v>10</v>
      </c>
      <c r="F36" s="23"/>
      <c r="G36" s="23"/>
      <c r="H36" s="23">
        <f t="shared" ref="H36:H54" si="12">ROUND(F36*G36,2)</f>
        <v>0</v>
      </c>
      <c r="I36" s="23"/>
      <c r="J36" s="23"/>
      <c r="K36" s="24">
        <f t="shared" ref="K36:K54" si="13">H36+I36+J36</f>
        <v>0</v>
      </c>
      <c r="L36" s="24">
        <f t="shared" ref="L36:L54" si="14">ROUND(E36*F36,2)</f>
        <v>0</v>
      </c>
      <c r="M36" s="24">
        <f t="shared" ref="M36:M54" si="15">ROUND(E36*H36,2)</f>
        <v>0</v>
      </c>
      <c r="N36" s="24">
        <f t="shared" ref="N36:N54" si="16">ROUND(E36*I36,2)</f>
        <v>0</v>
      </c>
      <c r="O36" s="24">
        <f t="shared" ref="O36:O54" si="17">ROUND(E36*J36,2)</f>
        <v>0</v>
      </c>
      <c r="P36" s="24">
        <f t="shared" ref="P36:P54" si="18">M36+N36+O36</f>
        <v>0</v>
      </c>
      <c r="T36" s="145">
        <f t="shared" ref="T36:T54" si="19">A36</f>
        <v>20</v>
      </c>
      <c r="U36" s="145"/>
      <c r="V36" s="157" t="str">
        <f t="shared" ref="V36:V54" si="20">C36</f>
        <v>Lokanā pievadcaurule klozetpoda skalojamai kastei DN15 (1/2’’) i.v/i.v.</v>
      </c>
      <c r="W36" s="145" t="str">
        <f t="shared" si="11"/>
        <v>gb.</v>
      </c>
      <c r="X36" s="165">
        <f t="shared" si="11"/>
        <v>10</v>
      </c>
    </row>
    <row r="37" spans="1:24">
      <c r="A37" s="164">
        <v>21</v>
      </c>
      <c r="B37" s="145"/>
      <c r="C37" s="152" t="s">
        <v>503</v>
      </c>
      <c r="D37" s="111" t="s">
        <v>56</v>
      </c>
      <c r="E37" s="158">
        <v>70</v>
      </c>
      <c r="F37" s="23"/>
      <c r="G37" s="23"/>
      <c r="H37" s="23">
        <f t="shared" si="12"/>
        <v>0</v>
      </c>
      <c r="I37" s="23"/>
      <c r="J37" s="23"/>
      <c r="K37" s="24">
        <f t="shared" si="13"/>
        <v>0</v>
      </c>
      <c r="L37" s="24">
        <f t="shared" si="14"/>
        <v>0</v>
      </c>
      <c r="M37" s="24">
        <f t="shared" si="15"/>
        <v>0</v>
      </c>
      <c r="N37" s="24">
        <f t="shared" si="16"/>
        <v>0</v>
      </c>
      <c r="O37" s="24">
        <f t="shared" si="17"/>
        <v>0</v>
      </c>
      <c r="P37" s="24">
        <f t="shared" si="18"/>
        <v>0</v>
      </c>
      <c r="T37" s="145">
        <f t="shared" si="19"/>
        <v>21</v>
      </c>
      <c r="U37" s="145"/>
      <c r="V37" s="157" t="str">
        <f t="shared" si="20"/>
        <v>Pretkondensāta izolācija curulei OD16 9mm</v>
      </c>
      <c r="W37" s="145" t="str">
        <f t="shared" si="11"/>
        <v>m</v>
      </c>
      <c r="X37" s="165">
        <f t="shared" si="11"/>
        <v>70</v>
      </c>
    </row>
    <row r="38" spans="1:24">
      <c r="A38" s="164">
        <v>22</v>
      </c>
      <c r="B38" s="145"/>
      <c r="C38" s="152" t="s">
        <v>504</v>
      </c>
      <c r="D38" s="111" t="s">
        <v>56</v>
      </c>
      <c r="E38" s="158">
        <v>29</v>
      </c>
      <c r="F38" s="23"/>
      <c r="G38" s="23"/>
      <c r="H38" s="23">
        <f t="shared" si="12"/>
        <v>0</v>
      </c>
      <c r="I38" s="23"/>
      <c r="J38" s="23"/>
      <c r="K38" s="24">
        <f t="shared" si="13"/>
        <v>0</v>
      </c>
      <c r="L38" s="24">
        <f t="shared" si="14"/>
        <v>0</v>
      </c>
      <c r="M38" s="24">
        <f t="shared" si="15"/>
        <v>0</v>
      </c>
      <c r="N38" s="24">
        <f t="shared" si="16"/>
        <v>0</v>
      </c>
      <c r="O38" s="24">
        <f t="shared" si="17"/>
        <v>0</v>
      </c>
      <c r="P38" s="24">
        <f t="shared" si="18"/>
        <v>0</v>
      </c>
      <c r="T38" s="145">
        <f t="shared" si="19"/>
        <v>22</v>
      </c>
      <c r="U38" s="145"/>
      <c r="V38" s="157" t="str">
        <f t="shared" si="20"/>
        <v>Pretkondensāta izolācija curulei OD20 9mm</v>
      </c>
      <c r="W38" s="145" t="str">
        <f t="shared" si="11"/>
        <v>m</v>
      </c>
      <c r="X38" s="165">
        <f t="shared" si="11"/>
        <v>29</v>
      </c>
    </row>
    <row r="39" spans="1:24">
      <c r="A39" s="164">
        <v>23</v>
      </c>
      <c r="B39" s="145"/>
      <c r="C39" s="152" t="s">
        <v>505</v>
      </c>
      <c r="D39" s="111" t="s">
        <v>56</v>
      </c>
      <c r="E39" s="158">
        <v>35</v>
      </c>
      <c r="F39" s="23"/>
      <c r="G39" s="23"/>
      <c r="H39" s="23">
        <f t="shared" si="12"/>
        <v>0</v>
      </c>
      <c r="I39" s="23"/>
      <c r="J39" s="23"/>
      <c r="K39" s="24">
        <f t="shared" si="13"/>
        <v>0</v>
      </c>
      <c r="L39" s="24">
        <f t="shared" si="14"/>
        <v>0</v>
      </c>
      <c r="M39" s="24">
        <f t="shared" si="15"/>
        <v>0</v>
      </c>
      <c r="N39" s="24">
        <f t="shared" si="16"/>
        <v>0</v>
      </c>
      <c r="O39" s="24">
        <f t="shared" si="17"/>
        <v>0</v>
      </c>
      <c r="P39" s="24">
        <f t="shared" si="18"/>
        <v>0</v>
      </c>
      <c r="T39" s="145">
        <f t="shared" si="19"/>
        <v>23</v>
      </c>
      <c r="U39" s="145"/>
      <c r="V39" s="157" t="str">
        <f t="shared" si="20"/>
        <v>Pretkondensāta izolācija curulei OD25 9mm</v>
      </c>
      <c r="W39" s="145" t="str">
        <f t="shared" si="11"/>
        <v>m</v>
      </c>
      <c r="X39" s="165">
        <f t="shared" si="11"/>
        <v>35</v>
      </c>
    </row>
    <row r="40" spans="1:24">
      <c r="A40" s="164">
        <v>24</v>
      </c>
      <c r="B40" s="145"/>
      <c r="C40" s="153" t="s">
        <v>506</v>
      </c>
      <c r="D40" s="111" t="s">
        <v>56</v>
      </c>
      <c r="E40" s="158">
        <v>48</v>
      </c>
      <c r="F40" s="23"/>
      <c r="G40" s="23"/>
      <c r="H40" s="23">
        <f t="shared" si="12"/>
        <v>0</v>
      </c>
      <c r="I40" s="23"/>
      <c r="J40" s="23"/>
      <c r="K40" s="24">
        <f t="shared" si="13"/>
        <v>0</v>
      </c>
      <c r="L40" s="24">
        <f t="shared" si="14"/>
        <v>0</v>
      </c>
      <c r="M40" s="24">
        <f t="shared" si="15"/>
        <v>0</v>
      </c>
      <c r="N40" s="24">
        <f t="shared" si="16"/>
        <v>0</v>
      </c>
      <c r="O40" s="24">
        <f t="shared" si="17"/>
        <v>0</v>
      </c>
      <c r="P40" s="24">
        <f t="shared" si="18"/>
        <v>0</v>
      </c>
      <c r="T40" s="145">
        <f t="shared" si="19"/>
        <v>24</v>
      </c>
      <c r="U40" s="145"/>
      <c r="V40" s="157" t="str">
        <f t="shared" si="20"/>
        <v>Pretkondensāta izolācija curulei OD32 9mm</v>
      </c>
      <c r="W40" s="145" t="str">
        <f t="shared" si="11"/>
        <v>m</v>
      </c>
      <c r="X40" s="165">
        <f t="shared" si="11"/>
        <v>48</v>
      </c>
    </row>
    <row r="41" spans="1:24">
      <c r="A41" s="164">
        <v>25</v>
      </c>
      <c r="B41" s="145"/>
      <c r="C41" s="152" t="s">
        <v>507</v>
      </c>
      <c r="D41" s="111" t="s">
        <v>56</v>
      </c>
      <c r="E41" s="158">
        <v>2</v>
      </c>
      <c r="F41" s="23"/>
      <c r="G41" s="23"/>
      <c r="H41" s="23">
        <f t="shared" si="12"/>
        <v>0</v>
      </c>
      <c r="I41" s="23"/>
      <c r="J41" s="23"/>
      <c r="K41" s="24">
        <f t="shared" si="13"/>
        <v>0</v>
      </c>
      <c r="L41" s="24">
        <f t="shared" si="14"/>
        <v>0</v>
      </c>
      <c r="M41" s="24">
        <f t="shared" si="15"/>
        <v>0</v>
      </c>
      <c r="N41" s="24">
        <f t="shared" si="16"/>
        <v>0</v>
      </c>
      <c r="O41" s="24">
        <f t="shared" si="17"/>
        <v>0</v>
      </c>
      <c r="P41" s="24">
        <f t="shared" si="18"/>
        <v>0</v>
      </c>
      <c r="T41" s="145">
        <f t="shared" si="19"/>
        <v>25</v>
      </c>
      <c r="U41" s="145"/>
      <c r="V41" s="157" t="str">
        <f t="shared" si="20"/>
        <v>Pretkondensāta izolācija curulei OD40 9mm</v>
      </c>
      <c r="W41" s="145" t="str">
        <f t="shared" si="11"/>
        <v>m</v>
      </c>
      <c r="X41" s="165">
        <f t="shared" si="11"/>
        <v>2</v>
      </c>
    </row>
    <row r="42" spans="1:24" ht="25.5">
      <c r="A42" s="164">
        <v>26</v>
      </c>
      <c r="B42" s="145"/>
      <c r="C42" s="153" t="s">
        <v>508</v>
      </c>
      <c r="D42" s="111" t="s">
        <v>64</v>
      </c>
      <c r="E42" s="158">
        <v>1</v>
      </c>
      <c r="F42" s="23"/>
      <c r="G42" s="23"/>
      <c r="H42" s="23">
        <f t="shared" si="12"/>
        <v>0</v>
      </c>
      <c r="I42" s="23"/>
      <c r="J42" s="23"/>
      <c r="K42" s="24">
        <f t="shared" si="13"/>
        <v>0</v>
      </c>
      <c r="L42" s="24">
        <f t="shared" si="14"/>
        <v>0</v>
      </c>
      <c r="M42" s="24">
        <f t="shared" si="15"/>
        <v>0</v>
      </c>
      <c r="N42" s="24">
        <f t="shared" si="16"/>
        <v>0</v>
      </c>
      <c r="O42" s="24">
        <f t="shared" si="17"/>
        <v>0</v>
      </c>
      <c r="P42" s="24">
        <f t="shared" si="18"/>
        <v>0</v>
      </c>
      <c r="T42" s="145">
        <f t="shared" si="19"/>
        <v>26</v>
      </c>
      <c r="U42" s="145"/>
      <c r="V42" s="157" t="str">
        <f t="shared" si="20"/>
        <v>Cauruļvadu stiprinājumi (stiprinājuma klipsis, balts vai apsakava ar vītņstieni un dībeli)</v>
      </c>
      <c r="W42" s="145" t="str">
        <f t="shared" si="11"/>
        <v>kpl.</v>
      </c>
      <c r="X42" s="165">
        <f t="shared" si="11"/>
        <v>1</v>
      </c>
    </row>
    <row r="43" spans="1:24">
      <c r="A43" s="164">
        <v>27</v>
      </c>
      <c r="B43" s="145"/>
      <c r="C43" s="152" t="s">
        <v>509</v>
      </c>
      <c r="D43" s="111" t="s">
        <v>64</v>
      </c>
      <c r="E43" s="158">
        <v>1</v>
      </c>
      <c r="F43" s="23"/>
      <c r="G43" s="23"/>
      <c r="H43" s="23">
        <f t="shared" si="12"/>
        <v>0</v>
      </c>
      <c r="I43" s="23"/>
      <c r="J43" s="23"/>
      <c r="K43" s="24">
        <f t="shared" si="13"/>
        <v>0</v>
      </c>
      <c r="L43" s="24">
        <f t="shared" si="14"/>
        <v>0</v>
      </c>
      <c r="M43" s="24">
        <f t="shared" si="15"/>
        <v>0</v>
      </c>
      <c r="N43" s="24">
        <f t="shared" si="16"/>
        <v>0</v>
      </c>
      <c r="O43" s="24">
        <f t="shared" si="17"/>
        <v>0</v>
      </c>
      <c r="P43" s="24">
        <f t="shared" si="18"/>
        <v>0</v>
      </c>
      <c r="T43" s="145">
        <f t="shared" si="19"/>
        <v>27</v>
      </c>
      <c r="U43" s="145"/>
      <c r="V43" s="157" t="str">
        <f t="shared" si="20"/>
        <v>Atvērumu veidošana montāžas konstrukcijās</v>
      </c>
      <c r="W43" s="145" t="str">
        <f t="shared" si="11"/>
        <v>kpl.</v>
      </c>
      <c r="X43" s="165">
        <f t="shared" si="11"/>
        <v>1</v>
      </c>
    </row>
    <row r="44" spans="1:24" ht="25.5">
      <c r="A44" s="164">
        <v>28</v>
      </c>
      <c r="B44" s="145"/>
      <c r="C44" s="152" t="s">
        <v>510</v>
      </c>
      <c r="D44" s="111" t="s">
        <v>64</v>
      </c>
      <c r="E44" s="158">
        <v>1</v>
      </c>
      <c r="F44" s="23"/>
      <c r="G44" s="23"/>
      <c r="H44" s="23">
        <f t="shared" si="12"/>
        <v>0</v>
      </c>
      <c r="I44" s="23"/>
      <c r="J44" s="23"/>
      <c r="K44" s="24">
        <f t="shared" si="13"/>
        <v>0</v>
      </c>
      <c r="L44" s="24">
        <f t="shared" si="14"/>
        <v>0</v>
      </c>
      <c r="M44" s="24">
        <f t="shared" si="15"/>
        <v>0</v>
      </c>
      <c r="N44" s="24">
        <f t="shared" si="16"/>
        <v>0</v>
      </c>
      <c r="O44" s="24">
        <f t="shared" si="17"/>
        <v>0</v>
      </c>
      <c r="P44" s="24">
        <f t="shared" si="18"/>
        <v>0</v>
      </c>
      <c r="T44" s="145">
        <f t="shared" si="19"/>
        <v>28</v>
      </c>
      <c r="U44" s="145"/>
      <c r="V44" s="157" t="str">
        <f t="shared" si="20"/>
        <v>Ūdensapgādes sistēmas hidrauliskā pārbaude un dezinfekcija</v>
      </c>
      <c r="W44" s="145" t="str">
        <f t="shared" si="11"/>
        <v>kpl.</v>
      </c>
      <c r="X44" s="165">
        <f t="shared" si="11"/>
        <v>1</v>
      </c>
    </row>
    <row r="45" spans="1:24" ht="25.5">
      <c r="A45" s="164">
        <v>29</v>
      </c>
      <c r="B45" s="145"/>
      <c r="C45" s="152" t="s">
        <v>511</v>
      </c>
      <c r="D45" s="111" t="s">
        <v>64</v>
      </c>
      <c r="E45" s="158">
        <v>1</v>
      </c>
      <c r="F45" s="23"/>
      <c r="G45" s="23"/>
      <c r="H45" s="23">
        <f t="shared" si="12"/>
        <v>0</v>
      </c>
      <c r="I45" s="23"/>
      <c r="J45" s="23"/>
      <c r="K45" s="24">
        <f t="shared" si="13"/>
        <v>0</v>
      </c>
      <c r="L45" s="24">
        <f t="shared" si="14"/>
        <v>0</v>
      </c>
      <c r="M45" s="24">
        <f t="shared" si="15"/>
        <v>0</v>
      </c>
      <c r="N45" s="24">
        <f t="shared" si="16"/>
        <v>0</v>
      </c>
      <c r="O45" s="24">
        <f t="shared" si="17"/>
        <v>0</v>
      </c>
      <c r="P45" s="24">
        <f t="shared" si="18"/>
        <v>0</v>
      </c>
      <c r="T45" s="145">
        <f t="shared" si="19"/>
        <v>29</v>
      </c>
      <c r="U45" s="145"/>
      <c r="V45" s="157" t="str">
        <f t="shared" si="20"/>
        <v>Laistīšanas krāns DN20 (3/4’’) (montējams virs sienas)</v>
      </c>
      <c r="W45" s="145" t="str">
        <f t="shared" si="11"/>
        <v>kpl.</v>
      </c>
      <c r="X45" s="165">
        <f t="shared" si="11"/>
        <v>1</v>
      </c>
    </row>
    <row r="46" spans="1:24" ht="25.5">
      <c r="A46" s="164">
        <v>30</v>
      </c>
      <c r="B46" s="145"/>
      <c r="C46" s="153" t="s">
        <v>512</v>
      </c>
      <c r="D46" s="111" t="s">
        <v>64</v>
      </c>
      <c r="E46" s="158">
        <v>2</v>
      </c>
      <c r="F46" s="23"/>
      <c r="G46" s="23"/>
      <c r="H46" s="23">
        <f t="shared" si="12"/>
        <v>0</v>
      </c>
      <c r="I46" s="23"/>
      <c r="J46" s="23"/>
      <c r="K46" s="24">
        <f t="shared" si="13"/>
        <v>0</v>
      </c>
      <c r="L46" s="24">
        <f t="shared" si="14"/>
        <v>0</v>
      </c>
      <c r="M46" s="24">
        <f t="shared" si="15"/>
        <v>0</v>
      </c>
      <c r="N46" s="24">
        <f t="shared" si="16"/>
        <v>0</v>
      </c>
      <c r="O46" s="24">
        <f t="shared" si="17"/>
        <v>0</v>
      </c>
      <c r="P46" s="24">
        <f t="shared" si="18"/>
        <v>0</v>
      </c>
      <c r="T46" s="145">
        <f t="shared" si="19"/>
        <v>30</v>
      </c>
      <c r="U46" s="145"/>
      <c r="V46" s="157" t="str">
        <f t="shared" si="20"/>
        <v>Laistīšanas krāns DN20 (3/4’’) ziemas izpildījumā (montējams sienā)</v>
      </c>
      <c r="W46" s="145" t="str">
        <f t="shared" si="11"/>
        <v>kpl.</v>
      </c>
      <c r="X46" s="165">
        <f t="shared" si="11"/>
        <v>2</v>
      </c>
    </row>
    <row r="47" spans="1:24">
      <c r="A47" s="178"/>
      <c r="B47" s="177"/>
      <c r="C47" s="174" t="s">
        <v>513</v>
      </c>
      <c r="D47" s="162"/>
      <c r="E47" s="176"/>
      <c r="F47" s="163"/>
      <c r="G47" s="163"/>
      <c r="H47" s="163"/>
      <c r="I47" s="163"/>
      <c r="J47" s="163"/>
      <c r="K47" s="163"/>
      <c r="L47" s="163"/>
      <c r="M47" s="163"/>
      <c r="N47" s="163"/>
      <c r="O47" s="163"/>
      <c r="P47" s="163"/>
      <c r="T47" s="145"/>
      <c r="U47" s="145"/>
      <c r="V47" s="157" t="str">
        <f t="shared" si="20"/>
        <v>Saimnieciski fekālā kanalizācija K-1</v>
      </c>
      <c r="W47" s="145"/>
      <c r="X47" s="165"/>
    </row>
    <row r="48" spans="1:24">
      <c r="A48" s="164">
        <v>31</v>
      </c>
      <c r="B48" s="145"/>
      <c r="C48" s="153" t="s">
        <v>514</v>
      </c>
      <c r="D48" s="111" t="s">
        <v>56</v>
      </c>
      <c r="E48" s="158">
        <v>5</v>
      </c>
      <c r="F48" s="23"/>
      <c r="G48" s="23"/>
      <c r="H48" s="23">
        <f t="shared" si="12"/>
        <v>0</v>
      </c>
      <c r="I48" s="23"/>
      <c r="J48" s="23"/>
      <c r="K48" s="24">
        <f t="shared" si="13"/>
        <v>0</v>
      </c>
      <c r="L48" s="24">
        <f t="shared" si="14"/>
        <v>0</v>
      </c>
      <c r="M48" s="24">
        <f t="shared" si="15"/>
        <v>0</v>
      </c>
      <c r="N48" s="24">
        <f t="shared" si="16"/>
        <v>0</v>
      </c>
      <c r="O48" s="24">
        <f t="shared" si="17"/>
        <v>0</v>
      </c>
      <c r="P48" s="24">
        <f t="shared" si="18"/>
        <v>0</v>
      </c>
      <c r="T48" s="145">
        <f t="shared" si="19"/>
        <v>31</v>
      </c>
      <c r="U48" s="145"/>
      <c r="V48" s="157" t="str">
        <f t="shared" si="20"/>
        <v>Kanalizācijas caurule OPTIMA PVC OD50</v>
      </c>
      <c r="W48" s="145" t="str">
        <f t="shared" si="11"/>
        <v>m</v>
      </c>
      <c r="X48" s="165">
        <f t="shared" si="11"/>
        <v>5</v>
      </c>
    </row>
    <row r="49" spans="1:236">
      <c r="A49" s="164">
        <v>32</v>
      </c>
      <c r="B49" s="145"/>
      <c r="C49" s="152" t="s">
        <v>515</v>
      </c>
      <c r="D49" s="111" t="s">
        <v>56</v>
      </c>
      <c r="E49" s="158">
        <v>100</v>
      </c>
      <c r="F49" s="23"/>
      <c r="G49" s="23"/>
      <c r="H49" s="23">
        <f t="shared" si="12"/>
        <v>0</v>
      </c>
      <c r="I49" s="23"/>
      <c r="J49" s="23"/>
      <c r="K49" s="24">
        <f t="shared" si="13"/>
        <v>0</v>
      </c>
      <c r="L49" s="24">
        <f t="shared" si="14"/>
        <v>0</v>
      </c>
      <c r="M49" s="24">
        <f t="shared" si="15"/>
        <v>0</v>
      </c>
      <c r="N49" s="24">
        <f t="shared" si="16"/>
        <v>0</v>
      </c>
      <c r="O49" s="24">
        <f t="shared" si="17"/>
        <v>0</v>
      </c>
      <c r="P49" s="24">
        <f t="shared" si="18"/>
        <v>0</v>
      </c>
      <c r="T49" s="145">
        <f t="shared" si="19"/>
        <v>32</v>
      </c>
      <c r="U49" s="145"/>
      <c r="V49" s="157" t="str">
        <f t="shared" si="20"/>
        <v>Kanalizācijas caurule OPTIMA PVC OD110</v>
      </c>
      <c r="W49" s="145" t="str">
        <f t="shared" si="11"/>
        <v>m</v>
      </c>
      <c r="X49" s="165">
        <f t="shared" si="11"/>
        <v>100</v>
      </c>
    </row>
    <row r="50" spans="1:236">
      <c r="A50" s="164">
        <v>33</v>
      </c>
      <c r="B50" s="145"/>
      <c r="C50" s="152" t="s">
        <v>516</v>
      </c>
      <c r="D50" s="111" t="s">
        <v>64</v>
      </c>
      <c r="E50" s="158">
        <v>1</v>
      </c>
      <c r="F50" s="23"/>
      <c r="G50" s="23"/>
      <c r="H50" s="23">
        <f t="shared" si="12"/>
        <v>0</v>
      </c>
      <c r="I50" s="23"/>
      <c r="J50" s="23"/>
      <c r="K50" s="24">
        <f t="shared" si="13"/>
        <v>0</v>
      </c>
      <c r="L50" s="24">
        <f t="shared" si="14"/>
        <v>0</v>
      </c>
      <c r="M50" s="24">
        <f t="shared" si="15"/>
        <v>0</v>
      </c>
      <c r="N50" s="24">
        <f t="shared" si="16"/>
        <v>0</v>
      </c>
      <c r="O50" s="24">
        <f t="shared" si="17"/>
        <v>0</v>
      </c>
      <c r="P50" s="24">
        <f t="shared" si="18"/>
        <v>0</v>
      </c>
      <c r="T50" s="145">
        <f t="shared" si="19"/>
        <v>33</v>
      </c>
      <c r="U50" s="145"/>
      <c r="V50" s="157" t="str">
        <f t="shared" si="20"/>
        <v>Kanalizācijas cauruļu veidgabali</v>
      </c>
      <c r="W50" s="145" t="str">
        <f t="shared" ref="W50:W62" si="21">D50</f>
        <v>kpl.</v>
      </c>
      <c r="X50" s="165">
        <f t="shared" ref="X50:X62" si="22">E50</f>
        <v>1</v>
      </c>
    </row>
    <row r="51" spans="1:236">
      <c r="A51" s="164">
        <v>34</v>
      </c>
      <c r="B51" s="145"/>
      <c r="C51" s="153" t="s">
        <v>517</v>
      </c>
      <c r="D51" s="111" t="s">
        <v>61</v>
      </c>
      <c r="E51" s="158">
        <v>10</v>
      </c>
      <c r="F51" s="23"/>
      <c r="G51" s="23"/>
      <c r="H51" s="23">
        <f t="shared" si="12"/>
        <v>0</v>
      </c>
      <c r="I51" s="23"/>
      <c r="J51" s="23"/>
      <c r="K51" s="24">
        <f t="shared" si="13"/>
        <v>0</v>
      </c>
      <c r="L51" s="24">
        <f t="shared" si="14"/>
        <v>0</v>
      </c>
      <c r="M51" s="24">
        <f t="shared" si="15"/>
        <v>0</v>
      </c>
      <c r="N51" s="24">
        <f t="shared" si="16"/>
        <v>0</v>
      </c>
      <c r="O51" s="24">
        <f t="shared" si="17"/>
        <v>0</v>
      </c>
      <c r="P51" s="24">
        <f t="shared" si="18"/>
        <v>0</v>
      </c>
      <c r="T51" s="145">
        <f t="shared" si="19"/>
        <v>34</v>
      </c>
      <c r="U51" s="145"/>
      <c r="V51" s="157" t="str">
        <f t="shared" si="20"/>
        <v>Klozetpoda pievienojums 90° OD110 mm</v>
      </c>
      <c r="W51" s="145" t="str">
        <f t="shared" si="21"/>
        <v>gb.</v>
      </c>
      <c r="X51" s="165">
        <f t="shared" si="22"/>
        <v>10</v>
      </c>
    </row>
    <row r="52" spans="1:236" ht="25.5">
      <c r="A52" s="164">
        <v>35</v>
      </c>
      <c r="B52" s="145"/>
      <c r="C52" s="152" t="s">
        <v>518</v>
      </c>
      <c r="D52" s="111" t="s">
        <v>61</v>
      </c>
      <c r="E52" s="158">
        <v>9</v>
      </c>
      <c r="F52" s="23"/>
      <c r="G52" s="23"/>
      <c r="H52" s="23">
        <f t="shared" si="12"/>
        <v>0</v>
      </c>
      <c r="I52" s="23"/>
      <c r="J52" s="23"/>
      <c r="K52" s="24">
        <f t="shared" si="13"/>
        <v>0</v>
      </c>
      <c r="L52" s="24">
        <f t="shared" si="14"/>
        <v>0</v>
      </c>
      <c r="M52" s="24">
        <f t="shared" si="15"/>
        <v>0</v>
      </c>
      <c r="N52" s="24">
        <f t="shared" si="16"/>
        <v>0</v>
      </c>
      <c r="O52" s="24">
        <f t="shared" si="17"/>
        <v>0</v>
      </c>
      <c r="P52" s="24">
        <f t="shared" si="18"/>
        <v>0</v>
      </c>
      <c r="T52" s="145">
        <f t="shared" si="19"/>
        <v>35</v>
      </c>
      <c r="U52" s="145"/>
      <c r="V52" s="157" t="str">
        <f t="shared" si="20"/>
        <v>Klozetpods ar skalojamo kasti un stiprinājumiem</v>
      </c>
      <c r="W52" s="145" t="str">
        <f t="shared" si="21"/>
        <v>gb.</v>
      </c>
      <c r="X52" s="165">
        <f t="shared" si="22"/>
        <v>9</v>
      </c>
    </row>
    <row r="53" spans="1:236" ht="25.5">
      <c r="A53" s="164">
        <v>36</v>
      </c>
      <c r="B53" s="145"/>
      <c r="C53" s="153" t="s">
        <v>519</v>
      </c>
      <c r="D53" s="111" t="s">
        <v>64</v>
      </c>
      <c r="E53" s="158">
        <v>9</v>
      </c>
      <c r="F53" s="23"/>
      <c r="G53" s="23"/>
      <c r="H53" s="23">
        <f t="shared" si="12"/>
        <v>0</v>
      </c>
      <c r="I53" s="23"/>
      <c r="J53" s="23"/>
      <c r="K53" s="24">
        <f t="shared" si="13"/>
        <v>0</v>
      </c>
      <c r="L53" s="24">
        <f t="shared" si="14"/>
        <v>0</v>
      </c>
      <c r="M53" s="24">
        <f t="shared" si="15"/>
        <v>0</v>
      </c>
      <c r="N53" s="24">
        <f t="shared" si="16"/>
        <v>0</v>
      </c>
      <c r="O53" s="24">
        <f t="shared" si="17"/>
        <v>0</v>
      </c>
      <c r="P53" s="24">
        <f t="shared" si="18"/>
        <v>0</v>
      </c>
      <c r="T53" s="145">
        <f t="shared" si="19"/>
        <v>36</v>
      </c>
      <c r="U53" s="145"/>
      <c r="V53" s="157" t="str">
        <f t="shared" si="20"/>
        <v>Roku mazgātne komplektā ar sifonu un stiprinājumiem</v>
      </c>
      <c r="W53" s="145" t="str">
        <f t="shared" si="21"/>
        <v>kpl.</v>
      </c>
      <c r="X53" s="165">
        <f t="shared" si="22"/>
        <v>9</v>
      </c>
    </row>
    <row r="54" spans="1:236" ht="25.5">
      <c r="A54" s="164">
        <v>37</v>
      </c>
      <c r="B54" s="145"/>
      <c r="C54" s="152" t="s">
        <v>520</v>
      </c>
      <c r="D54" s="111" t="s">
        <v>64</v>
      </c>
      <c r="E54" s="158">
        <v>1</v>
      </c>
      <c r="F54" s="23"/>
      <c r="G54" s="23"/>
      <c r="H54" s="23">
        <f t="shared" si="12"/>
        <v>0</v>
      </c>
      <c r="I54" s="23"/>
      <c r="J54" s="23"/>
      <c r="K54" s="24">
        <f t="shared" si="13"/>
        <v>0</v>
      </c>
      <c r="L54" s="24">
        <f t="shared" si="14"/>
        <v>0</v>
      </c>
      <c r="M54" s="24">
        <f t="shared" si="15"/>
        <v>0</v>
      </c>
      <c r="N54" s="24">
        <f t="shared" si="16"/>
        <v>0</v>
      </c>
      <c r="O54" s="24">
        <f t="shared" si="17"/>
        <v>0</v>
      </c>
      <c r="P54" s="24">
        <f t="shared" si="18"/>
        <v>0</v>
      </c>
      <c r="T54" s="145">
        <f t="shared" si="19"/>
        <v>37</v>
      </c>
      <c r="U54" s="145"/>
      <c r="V54" s="157" t="str">
        <f t="shared" si="20"/>
        <v>Invalīdu klozetpods ar skalojamo kasti un stiprinājumiem</v>
      </c>
      <c r="W54" s="145" t="str">
        <f t="shared" si="21"/>
        <v>kpl.</v>
      </c>
      <c r="X54" s="165">
        <f t="shared" si="22"/>
        <v>1</v>
      </c>
    </row>
    <row r="55" spans="1:236">
      <c r="A55" s="164">
        <v>38</v>
      </c>
      <c r="B55" s="145"/>
      <c r="C55" s="153" t="s">
        <v>521</v>
      </c>
      <c r="D55" s="111" t="s">
        <v>64</v>
      </c>
      <c r="E55" s="158">
        <v>1</v>
      </c>
      <c r="F55" s="23"/>
      <c r="G55" s="23"/>
      <c r="H55" s="23">
        <f t="shared" ref="H55:H62" si="23">ROUND(F55*G55,2)</f>
        <v>0</v>
      </c>
      <c r="I55" s="23"/>
      <c r="J55" s="23"/>
      <c r="K55" s="24">
        <f t="shared" ref="K55:K62" si="24">H55+I55+J55</f>
        <v>0</v>
      </c>
      <c r="L55" s="24">
        <f t="shared" ref="L55:L62" si="25">ROUND(E55*F55,2)</f>
        <v>0</v>
      </c>
      <c r="M55" s="24">
        <f t="shared" ref="M55:M62" si="26">ROUND(E55*H55,2)</f>
        <v>0</v>
      </c>
      <c r="N55" s="24">
        <f t="shared" ref="N55:N62" si="27">ROUND(E55*I55,2)</f>
        <v>0</v>
      </c>
      <c r="O55" s="24">
        <f t="shared" ref="O55:O62" si="28">ROUND(E55*J55,2)</f>
        <v>0</v>
      </c>
      <c r="P55" s="24">
        <f t="shared" ref="P55:P62" si="29">M55+N55+O55</f>
        <v>0</v>
      </c>
      <c r="T55" s="145">
        <f t="shared" ref="T55:T62" si="30">A55</f>
        <v>38</v>
      </c>
      <c r="U55" s="145"/>
      <c r="V55" s="157" t="str">
        <f t="shared" ref="V55:V62" si="31">C55</f>
        <v>Invalīdu roku mazgatne</v>
      </c>
      <c r="W55" s="145" t="str">
        <f t="shared" si="21"/>
        <v>kpl.</v>
      </c>
      <c r="X55" s="165">
        <f t="shared" si="22"/>
        <v>1</v>
      </c>
    </row>
    <row r="56" spans="1:236" ht="38.25">
      <c r="A56" s="164">
        <v>39</v>
      </c>
      <c r="B56" s="145"/>
      <c r="C56" s="152" t="s">
        <v>522</v>
      </c>
      <c r="D56" s="111" t="s">
        <v>64</v>
      </c>
      <c r="E56" s="158">
        <v>5</v>
      </c>
      <c r="F56" s="23"/>
      <c r="G56" s="23"/>
      <c r="H56" s="23">
        <f t="shared" si="23"/>
        <v>0</v>
      </c>
      <c r="I56" s="23"/>
      <c r="J56" s="23"/>
      <c r="K56" s="24">
        <f t="shared" si="24"/>
        <v>0</v>
      </c>
      <c r="L56" s="24">
        <f t="shared" si="25"/>
        <v>0</v>
      </c>
      <c r="M56" s="24">
        <f t="shared" si="26"/>
        <v>0</v>
      </c>
      <c r="N56" s="24">
        <f t="shared" si="27"/>
        <v>0</v>
      </c>
      <c r="O56" s="24">
        <f t="shared" si="28"/>
        <v>0</v>
      </c>
      <c r="P56" s="24">
        <f t="shared" si="29"/>
        <v>0</v>
      </c>
      <c r="T56" s="145">
        <f t="shared" si="30"/>
        <v>39</v>
      </c>
      <c r="U56" s="145"/>
      <c r="V56" s="157" t="str">
        <f t="shared" si="31"/>
        <v>Dušas traps Easy Flow DN50 ar vertikālu izvadu, caurplūde 1.5 l/s un nerūsējošā tērauda resti 140x140 mm</v>
      </c>
      <c r="W56" s="145" t="str">
        <f t="shared" si="21"/>
        <v>kpl.</v>
      </c>
      <c r="X56" s="165">
        <f t="shared" si="22"/>
        <v>5</v>
      </c>
    </row>
    <row r="57" spans="1:236">
      <c r="A57" s="164">
        <v>40</v>
      </c>
      <c r="B57" s="145"/>
      <c r="C57" s="152" t="s">
        <v>523</v>
      </c>
      <c r="D57" s="111" t="s">
        <v>61</v>
      </c>
      <c r="E57" s="158">
        <v>4</v>
      </c>
      <c r="F57" s="23"/>
      <c r="G57" s="23"/>
      <c r="H57" s="23">
        <f t="shared" si="23"/>
        <v>0</v>
      </c>
      <c r="I57" s="23"/>
      <c r="J57" s="23"/>
      <c r="K57" s="24">
        <f t="shared" si="24"/>
        <v>0</v>
      </c>
      <c r="L57" s="24">
        <f t="shared" si="25"/>
        <v>0</v>
      </c>
      <c r="M57" s="24">
        <f t="shared" si="26"/>
        <v>0</v>
      </c>
      <c r="N57" s="24">
        <f t="shared" si="27"/>
        <v>0</v>
      </c>
      <c r="O57" s="24">
        <f t="shared" si="28"/>
        <v>0</v>
      </c>
      <c r="P57" s="24">
        <f t="shared" si="29"/>
        <v>0</v>
      </c>
      <c r="T57" s="145">
        <f t="shared" si="30"/>
        <v>40</v>
      </c>
      <c r="U57" s="145"/>
      <c r="V57" s="157" t="str">
        <f t="shared" si="31"/>
        <v>Vēdināšanas vada jumtiņš OD110</v>
      </c>
      <c r="W57" s="145" t="str">
        <f t="shared" si="21"/>
        <v>gb.</v>
      </c>
      <c r="X57" s="165">
        <f t="shared" si="22"/>
        <v>4</v>
      </c>
    </row>
    <row r="58" spans="1:236" ht="38.25">
      <c r="A58" s="164">
        <v>41</v>
      </c>
      <c r="B58" s="145"/>
      <c r="C58" s="152" t="s">
        <v>524</v>
      </c>
      <c r="D58" s="111" t="s">
        <v>64</v>
      </c>
      <c r="E58" s="158">
        <v>4</v>
      </c>
      <c r="F58" s="23"/>
      <c r="G58" s="23"/>
      <c r="H58" s="23">
        <f t="shared" si="23"/>
        <v>0</v>
      </c>
      <c r="I58" s="23"/>
      <c r="J58" s="23"/>
      <c r="K58" s="24">
        <f t="shared" si="24"/>
        <v>0</v>
      </c>
      <c r="L58" s="24">
        <f t="shared" si="25"/>
        <v>0</v>
      </c>
      <c r="M58" s="24">
        <f t="shared" si="26"/>
        <v>0</v>
      </c>
      <c r="N58" s="24">
        <f t="shared" si="27"/>
        <v>0</v>
      </c>
      <c r="O58" s="24">
        <f t="shared" si="28"/>
        <v>0</v>
      </c>
      <c r="P58" s="24">
        <f t="shared" si="29"/>
        <v>0</v>
      </c>
      <c r="T58" s="145">
        <f t="shared" si="30"/>
        <v>41</v>
      </c>
      <c r="U58" s="145"/>
      <c r="V58" s="157" t="str">
        <f t="shared" si="31"/>
        <v>Revīzija OD110 (trejgabals, caurule, gala noslēgs) ar metāla apkalpes lūku 200x200 mm grīdā</v>
      </c>
      <c r="W58" s="145" t="str">
        <f t="shared" si="21"/>
        <v>kpl.</v>
      </c>
      <c r="X58" s="165">
        <f t="shared" si="22"/>
        <v>4</v>
      </c>
    </row>
    <row r="59" spans="1:236">
      <c r="A59" s="164">
        <v>42</v>
      </c>
      <c r="B59" s="145"/>
      <c r="C59" s="153" t="s">
        <v>525</v>
      </c>
      <c r="D59" s="111" t="s">
        <v>61</v>
      </c>
      <c r="E59" s="158">
        <v>8</v>
      </c>
      <c r="F59" s="23"/>
      <c r="G59" s="23"/>
      <c r="H59" s="23">
        <f t="shared" si="23"/>
        <v>0</v>
      </c>
      <c r="I59" s="23"/>
      <c r="J59" s="23"/>
      <c r="K59" s="24">
        <f t="shared" si="24"/>
        <v>0</v>
      </c>
      <c r="L59" s="24">
        <f t="shared" si="25"/>
        <v>0</v>
      </c>
      <c r="M59" s="24">
        <f t="shared" si="26"/>
        <v>0</v>
      </c>
      <c r="N59" s="24">
        <f t="shared" si="27"/>
        <v>0</v>
      </c>
      <c r="O59" s="24">
        <f t="shared" si="28"/>
        <v>0</v>
      </c>
      <c r="P59" s="24">
        <f t="shared" si="29"/>
        <v>0</v>
      </c>
      <c r="T59" s="145">
        <f t="shared" si="30"/>
        <v>42</v>
      </c>
      <c r="U59" s="145"/>
      <c r="V59" s="157" t="str">
        <f t="shared" si="31"/>
        <v>Revīzija OD110</v>
      </c>
      <c r="W59" s="145" t="str">
        <f t="shared" si="21"/>
        <v>gb.</v>
      </c>
      <c r="X59" s="165">
        <f t="shared" si="22"/>
        <v>8</v>
      </c>
    </row>
    <row r="60" spans="1:236" ht="25.5">
      <c r="A60" s="164">
        <v>43</v>
      </c>
      <c r="B60" s="145"/>
      <c r="C60" s="152" t="s">
        <v>526</v>
      </c>
      <c r="D60" s="111" t="s">
        <v>61</v>
      </c>
      <c r="E60" s="158">
        <v>8</v>
      </c>
      <c r="F60" s="23"/>
      <c r="G60" s="23"/>
      <c r="H60" s="23">
        <f t="shared" si="23"/>
        <v>0</v>
      </c>
      <c r="I60" s="23"/>
      <c r="J60" s="23"/>
      <c r="K60" s="24">
        <f t="shared" si="24"/>
        <v>0</v>
      </c>
      <c r="L60" s="24">
        <f t="shared" si="25"/>
        <v>0</v>
      </c>
      <c r="M60" s="24">
        <f t="shared" si="26"/>
        <v>0</v>
      </c>
      <c r="N60" s="24">
        <f t="shared" si="27"/>
        <v>0</v>
      </c>
      <c r="O60" s="24">
        <f t="shared" si="28"/>
        <v>0</v>
      </c>
      <c r="P60" s="24">
        <f t="shared" si="29"/>
        <v>0</v>
      </c>
      <c r="T60" s="145">
        <f t="shared" si="30"/>
        <v>43</v>
      </c>
      <c r="U60" s="145"/>
      <c r="V60" s="157" t="str">
        <f t="shared" si="31"/>
        <v>Ārpus pārseguma montējama ugunsdrošā manžete OD110</v>
      </c>
      <c r="W60" s="145" t="str">
        <f t="shared" si="21"/>
        <v>gb.</v>
      </c>
      <c r="X60" s="165">
        <f t="shared" si="22"/>
        <v>8</v>
      </c>
    </row>
    <row r="61" spans="1:236" ht="25.5">
      <c r="A61" s="164">
        <v>44</v>
      </c>
      <c r="B61" s="145"/>
      <c r="C61" s="153" t="s">
        <v>527</v>
      </c>
      <c r="D61" s="111" t="s">
        <v>64</v>
      </c>
      <c r="E61" s="158">
        <v>1</v>
      </c>
      <c r="F61" s="23"/>
      <c r="G61" s="23"/>
      <c r="H61" s="23">
        <f t="shared" si="23"/>
        <v>0</v>
      </c>
      <c r="I61" s="23"/>
      <c r="J61" s="23"/>
      <c r="K61" s="24">
        <f t="shared" si="24"/>
        <v>0</v>
      </c>
      <c r="L61" s="24">
        <f t="shared" si="25"/>
        <v>0</v>
      </c>
      <c r="M61" s="24">
        <f t="shared" si="26"/>
        <v>0</v>
      </c>
      <c r="N61" s="24">
        <f t="shared" si="27"/>
        <v>0</v>
      </c>
      <c r="O61" s="24">
        <f t="shared" si="28"/>
        <v>0</v>
      </c>
      <c r="P61" s="24">
        <f t="shared" si="29"/>
        <v>0</v>
      </c>
      <c r="T61" s="145">
        <f t="shared" si="30"/>
        <v>44</v>
      </c>
      <c r="U61" s="145"/>
      <c r="V61" s="157" t="str">
        <f t="shared" si="31"/>
        <v>Cauruļvadu stiprinājumi (apskava, dībelis, vītņstienis)</v>
      </c>
      <c r="W61" s="145" t="str">
        <f t="shared" si="21"/>
        <v>kpl.</v>
      </c>
      <c r="X61" s="165">
        <f t="shared" si="22"/>
        <v>1</v>
      </c>
    </row>
    <row r="62" spans="1:236" ht="13.5" thickBot="1">
      <c r="A62" s="164">
        <v>45</v>
      </c>
      <c r="B62" s="145"/>
      <c r="C62" s="152" t="s">
        <v>509</v>
      </c>
      <c r="D62" s="111" t="s">
        <v>64</v>
      </c>
      <c r="E62" s="158">
        <v>1</v>
      </c>
      <c r="F62" s="23"/>
      <c r="G62" s="23"/>
      <c r="H62" s="23">
        <f t="shared" si="23"/>
        <v>0</v>
      </c>
      <c r="I62" s="23"/>
      <c r="J62" s="23"/>
      <c r="K62" s="24">
        <f t="shared" si="24"/>
        <v>0</v>
      </c>
      <c r="L62" s="24">
        <f t="shared" si="25"/>
        <v>0</v>
      </c>
      <c r="M62" s="24">
        <f t="shared" si="26"/>
        <v>0</v>
      </c>
      <c r="N62" s="24">
        <f t="shared" si="27"/>
        <v>0</v>
      </c>
      <c r="O62" s="24">
        <f t="shared" si="28"/>
        <v>0</v>
      </c>
      <c r="P62" s="24">
        <f t="shared" si="29"/>
        <v>0</v>
      </c>
      <c r="T62" s="145">
        <f t="shared" si="30"/>
        <v>45</v>
      </c>
      <c r="U62" s="145"/>
      <c r="V62" s="157" t="str">
        <f t="shared" si="31"/>
        <v>Atvērumu veidošana montāžas konstrukcijās</v>
      </c>
      <c r="W62" s="145" t="str">
        <f t="shared" si="21"/>
        <v>kpl.</v>
      </c>
      <c r="X62" s="165">
        <f t="shared" si="22"/>
        <v>1</v>
      </c>
    </row>
    <row r="63" spans="1:236" ht="30" customHeight="1" thickBot="1">
      <c r="A63" s="256" t="s">
        <v>52</v>
      </c>
      <c r="B63" s="257"/>
      <c r="C63" s="257"/>
      <c r="D63" s="257"/>
      <c r="E63" s="257"/>
      <c r="F63" s="257"/>
      <c r="G63" s="257"/>
      <c r="H63" s="257"/>
      <c r="I63" s="257"/>
      <c r="J63" s="257"/>
      <c r="K63" s="257"/>
      <c r="L63" s="60">
        <f>SUM(L16:L62)</f>
        <v>0</v>
      </c>
      <c r="M63" s="60">
        <f>SUM(M16:M62)</f>
        <v>0</v>
      </c>
      <c r="N63" s="60">
        <f>SUM(N16:N62)</f>
        <v>0</v>
      </c>
      <c r="O63" s="60">
        <f>SUM(O16:O62)</f>
        <v>0</v>
      </c>
      <c r="P63" s="60">
        <f>SUM(P16:P62)</f>
        <v>0</v>
      </c>
      <c r="Q63" s="10"/>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row>
    <row r="64" spans="1:236" ht="12.75" customHeight="1">
      <c r="A64" s="58"/>
      <c r="B64" s="58"/>
      <c r="C64" s="58"/>
      <c r="D64" s="58"/>
      <c r="E64" s="58"/>
      <c r="F64" s="58"/>
      <c r="G64" s="58"/>
      <c r="H64" s="58"/>
      <c r="I64" s="58"/>
      <c r="J64" s="58"/>
      <c r="K64" s="58"/>
      <c r="L64" s="59"/>
      <c r="M64" s="59"/>
      <c r="N64" s="59"/>
      <c r="O64" s="59"/>
      <c r="P64" s="59"/>
      <c r="Q64" s="10"/>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row>
    <row r="65" spans="1:236" ht="22.5" customHeight="1">
      <c r="A65" s="146" t="s">
        <v>53</v>
      </c>
      <c r="B65" s="58"/>
      <c r="C65" s="58"/>
      <c r="D65" s="58"/>
      <c r="E65" s="58"/>
      <c r="F65" s="58"/>
      <c r="G65" s="58"/>
      <c r="H65" s="58"/>
      <c r="I65" s="58"/>
      <c r="J65" s="58"/>
      <c r="K65" s="58"/>
      <c r="L65" s="59"/>
      <c r="M65" s="59"/>
      <c r="N65" s="59"/>
      <c r="O65" s="59"/>
      <c r="P65" s="59"/>
      <c r="Q65" s="10"/>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row>
    <row r="66" spans="1:236">
      <c r="A66" s="3"/>
      <c r="B66" s="26"/>
      <c r="C66" s="27"/>
      <c r="D66" s="28"/>
      <c r="E66" s="25"/>
      <c r="F66" s="29"/>
      <c r="G66" s="30"/>
      <c r="H66" s="30"/>
      <c r="I66" s="30"/>
      <c r="J66" s="30"/>
      <c r="K66" s="31"/>
      <c r="L66" s="31"/>
      <c r="M66" s="31"/>
      <c r="N66" s="31"/>
      <c r="O66" s="32"/>
      <c r="P66" s="32"/>
      <c r="Q66" s="12"/>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row>
    <row r="67" spans="1:236">
      <c r="A67" s="26"/>
      <c r="B67" s="26"/>
      <c r="C67" s="27"/>
      <c r="D67" s="28"/>
      <c r="E67" s="25"/>
      <c r="F67" s="29"/>
      <c r="G67" s="30"/>
      <c r="H67" s="30"/>
      <c r="I67" s="30"/>
      <c r="J67" s="30"/>
      <c r="K67" s="31"/>
      <c r="L67" s="31"/>
      <c r="M67" s="31"/>
      <c r="N67" s="31"/>
      <c r="O67" s="32"/>
      <c r="P67" s="32"/>
      <c r="Q67" s="12"/>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row>
    <row r="68" spans="1:236" ht="13.5">
      <c r="B68" s="61"/>
      <c r="C68" s="71" t="s">
        <v>6</v>
      </c>
      <c r="D68" s="248">
        <f>KOPTĀME!B25</f>
        <v>0</v>
      </c>
      <c r="E68" s="248"/>
      <c r="F68" s="248"/>
      <c r="G68" s="248"/>
      <c r="H68" s="248"/>
      <c r="I68" s="248"/>
      <c r="J68" s="248"/>
      <c r="K68" s="248"/>
      <c r="L68" s="248"/>
      <c r="M68" s="248"/>
      <c r="N68" s="248"/>
      <c r="O68" s="248"/>
      <c r="P68" s="248"/>
    </row>
    <row r="69" spans="1:236" ht="10.5" customHeight="1">
      <c r="B69" s="61"/>
      <c r="C69" s="72"/>
      <c r="D69" s="204" t="s">
        <v>7</v>
      </c>
      <c r="E69" s="204"/>
      <c r="F69" s="204"/>
      <c r="G69" s="204"/>
      <c r="H69" s="204"/>
      <c r="I69" s="204"/>
      <c r="J69" s="204"/>
      <c r="K69" s="204"/>
      <c r="L69" s="204"/>
      <c r="M69" s="204"/>
      <c r="N69" s="204"/>
      <c r="O69" s="204"/>
      <c r="P69" s="204"/>
    </row>
    <row r="70" spans="1:236" s="6" customFormat="1" ht="10.5" customHeight="1">
      <c r="A70" s="4"/>
      <c r="B70" s="61"/>
      <c r="C70" s="72"/>
      <c r="D70" s="168"/>
      <c r="E70" s="168"/>
      <c r="F70" s="168"/>
      <c r="G70" s="168"/>
      <c r="H70" s="168"/>
      <c r="I70" s="168"/>
      <c r="J70" s="168"/>
      <c r="K70" s="168"/>
      <c r="L70" s="168"/>
      <c r="M70" s="168"/>
      <c r="N70" s="168"/>
      <c r="O70" s="168"/>
      <c r="P70" s="168"/>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row>
    <row r="71" spans="1:236" s="6" customFormat="1" ht="15">
      <c r="A71" s="4"/>
      <c r="B71" s="61"/>
      <c r="C71" s="100" t="s">
        <v>39</v>
      </c>
      <c r="D71" s="251">
        <f>KOPTĀME!B30</f>
        <v>0</v>
      </c>
      <c r="E71" s="251"/>
      <c r="F71" s="251"/>
      <c r="G71" s="147"/>
      <c r="H71" s="147"/>
      <c r="I71" s="147"/>
      <c r="J71" s="147"/>
      <c r="K71" s="147"/>
      <c r="L71" s="147"/>
      <c r="M71" s="148"/>
      <c r="N71" s="149"/>
      <c r="O71" s="2"/>
      <c r="P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row>
    <row r="72" spans="1:236" s="6" customFormat="1" ht="14.25">
      <c r="A72" s="4"/>
      <c r="B72" s="61"/>
      <c r="C72" s="76"/>
      <c r="D72" s="77"/>
      <c r="E72" s="76"/>
      <c r="F72" s="65"/>
      <c r="G72" s="150"/>
      <c r="H72" s="150"/>
      <c r="I72" s="150"/>
      <c r="J72" s="150"/>
      <c r="K72" s="150"/>
      <c r="L72" s="150"/>
      <c r="M72" s="150"/>
      <c r="N72" s="151"/>
      <c r="O72" s="2"/>
      <c r="P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row>
    <row r="73" spans="1:236" s="6" customFormat="1" ht="13.5">
      <c r="A73" s="4"/>
      <c r="B73" s="61"/>
      <c r="C73" s="71" t="s">
        <v>12</v>
      </c>
      <c r="D73" s="247">
        <f>'1_Kopsav.'!C42</f>
        <v>0</v>
      </c>
      <c r="E73" s="247"/>
      <c r="F73" s="247"/>
      <c r="G73" s="247"/>
      <c r="H73" s="247"/>
      <c r="I73" s="247"/>
      <c r="J73" s="247"/>
      <c r="K73" s="247"/>
      <c r="L73" s="247"/>
      <c r="M73" s="247"/>
      <c r="N73" s="247"/>
      <c r="O73" s="247"/>
      <c r="P73" s="247"/>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row>
    <row r="74" spans="1:236" s="6" customFormat="1">
      <c r="A74" s="4"/>
      <c r="B74" s="61"/>
      <c r="C74" s="72"/>
      <c r="D74" s="204" t="s">
        <v>7</v>
      </c>
      <c r="E74" s="204"/>
      <c r="F74" s="204"/>
      <c r="G74" s="204"/>
      <c r="H74" s="204"/>
      <c r="I74" s="204"/>
      <c r="J74" s="204"/>
      <c r="K74" s="204"/>
      <c r="L74" s="204"/>
      <c r="M74" s="204"/>
      <c r="N74" s="204"/>
      <c r="O74" s="204"/>
      <c r="P74" s="204"/>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row>
    <row r="75" spans="1:236" s="6" customFormat="1" ht="9" customHeight="1">
      <c r="A75" s="4"/>
      <c r="B75" s="4"/>
      <c r="C75" s="72"/>
      <c r="D75" s="205"/>
      <c r="E75" s="205"/>
      <c r="F75" s="205"/>
      <c r="G75" s="33"/>
      <c r="H75" s="33"/>
      <c r="I75" s="33"/>
      <c r="J75" s="33"/>
      <c r="K75" s="2"/>
      <c r="L75" s="3"/>
      <c r="M75" s="3"/>
      <c r="N75" s="3"/>
      <c r="O75" s="3"/>
      <c r="P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row>
    <row r="76" spans="1:236" s="6" customFormat="1" ht="13.5">
      <c r="A76" s="4"/>
      <c r="B76" s="4"/>
      <c r="C76" s="75" t="s">
        <v>8</v>
      </c>
      <c r="D76" s="101">
        <f>KOPTĀME!B28</f>
        <v>0</v>
      </c>
      <c r="E76" s="101"/>
      <c r="F76" s="72"/>
      <c r="G76" s="33"/>
      <c r="H76" s="33"/>
      <c r="K76" s="3"/>
      <c r="L76" s="3"/>
      <c r="M76" s="3"/>
      <c r="N76" s="3"/>
      <c r="O76" s="3"/>
      <c r="P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row>
  </sheetData>
  <sheetProtection algorithmName="SHA-512" hashValue="HpcNfWBSJM1rVD6BuGGsA63iX6+mcfWE+NYO1iOOyIQEHFENTrpy/s9dQl+o0pX8duGxhiP1/a9MkKsZMpPNlQ==" saltValue="XGPSfwkXE0Bn69Qufxr9VQ==" spinCount="100000" sheet="1" formatCells="0" formatColumns="0" formatRows="0" insertColumns="0" insertRows="0" insertHyperlinks="0" deleteColumns="0" deleteRows="0" selectLockedCells="1" sort="0" autoFilter="0" pivotTables="0"/>
  <autoFilter ref="A15:IB63" xr:uid="{00000000-0009-0000-0000-000004000000}"/>
  <mergeCells count="22">
    <mergeCell ref="X14:X15"/>
    <mergeCell ref="A63:K63"/>
    <mergeCell ref="A6:P6"/>
    <mergeCell ref="N11:O11"/>
    <mergeCell ref="N12:O12"/>
    <mergeCell ref="A14:A15"/>
    <mergeCell ref="B14:B15"/>
    <mergeCell ref="C14:C15"/>
    <mergeCell ref="D14:D15"/>
    <mergeCell ref="E14:E15"/>
    <mergeCell ref="F14:K14"/>
    <mergeCell ref="L14:P14"/>
    <mergeCell ref="D75:F75"/>
    <mergeCell ref="T14:T15"/>
    <mergeCell ref="U14:U15"/>
    <mergeCell ref="V14:V15"/>
    <mergeCell ref="W14:W15"/>
    <mergeCell ref="D68:P68"/>
    <mergeCell ref="D69:P69"/>
    <mergeCell ref="D71:F71"/>
    <mergeCell ref="D73:P73"/>
    <mergeCell ref="D74:P7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B44"/>
  <sheetViews>
    <sheetView view="pageBreakPreview" topLeftCell="E7" zoomScaleNormal="100" zoomScaleSheetLayoutView="100" workbookViewId="0">
      <selection activeCell="F22" sqref="F22"/>
    </sheetView>
  </sheetViews>
  <sheetFormatPr defaultRowHeight="12.75"/>
  <cols>
    <col min="1" max="1" width="8.140625" style="4" customWidth="1"/>
    <col min="2" max="2" width="3.57031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4</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528</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529</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P31</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ht="25.5">
      <c r="A16" s="164">
        <v>1</v>
      </c>
      <c r="B16" s="165"/>
      <c r="C16" s="153" t="s">
        <v>530</v>
      </c>
      <c r="D16" s="111" t="s">
        <v>64</v>
      </c>
      <c r="E16" s="158">
        <v>12</v>
      </c>
      <c r="F16" s="23"/>
      <c r="G16" s="23"/>
      <c r="H16" s="23">
        <f t="shared" ref="H16:H25" si="0">ROUND(F16*G16,2)</f>
        <v>0</v>
      </c>
      <c r="I16" s="23"/>
      <c r="J16" s="23"/>
      <c r="K16" s="24">
        <f t="shared" ref="K16:K25" si="1">H16+I16+J16</f>
        <v>0</v>
      </c>
      <c r="L16" s="24">
        <f t="shared" ref="L16:L25" si="2">ROUND(E16*F16,2)</f>
        <v>0</v>
      </c>
      <c r="M16" s="24">
        <f t="shared" ref="M16:M25" si="3">ROUND(E16*H16,2)</f>
        <v>0</v>
      </c>
      <c r="N16" s="24">
        <f t="shared" ref="N16:N25" si="4">ROUND(E16*I16,2)</f>
        <v>0</v>
      </c>
      <c r="O16" s="24">
        <f t="shared" ref="O16:O25" si="5">ROUND(E16*J16,2)</f>
        <v>0</v>
      </c>
      <c r="P16" s="24">
        <f t="shared" ref="P16:P25" si="6">M16+N16+O16</f>
        <v>0</v>
      </c>
      <c r="T16" s="145">
        <f t="shared" ref="T16:T27" si="7">A16</f>
        <v>1</v>
      </c>
      <c r="U16" s="145"/>
      <c r="V16" s="157" t="str">
        <f t="shared" ref="V16:X17" si="8">C16</f>
        <v>Sadzīves ventilators SILENT 100 CZH komplektā ar pretvārstu</v>
      </c>
      <c r="W16" s="145" t="str">
        <f t="shared" si="8"/>
        <v>kpl.</v>
      </c>
      <c r="X16" s="165">
        <f t="shared" si="8"/>
        <v>12</v>
      </c>
    </row>
    <row r="17" spans="1:236" ht="25.5">
      <c r="A17" s="164">
        <v>2</v>
      </c>
      <c r="B17" s="165"/>
      <c r="C17" s="152" t="s">
        <v>531</v>
      </c>
      <c r="D17" s="111" t="s">
        <v>64</v>
      </c>
      <c r="E17" s="158">
        <v>1</v>
      </c>
      <c r="F17" s="23"/>
      <c r="G17" s="23"/>
      <c r="H17" s="23">
        <f t="shared" si="0"/>
        <v>0</v>
      </c>
      <c r="I17" s="23"/>
      <c r="J17" s="23"/>
      <c r="K17" s="24">
        <f t="shared" si="1"/>
        <v>0</v>
      </c>
      <c r="L17" s="24">
        <f t="shared" si="2"/>
        <v>0</v>
      </c>
      <c r="M17" s="24">
        <f t="shared" si="3"/>
        <v>0</v>
      </c>
      <c r="N17" s="24">
        <f t="shared" si="4"/>
        <v>0</v>
      </c>
      <c r="O17" s="24">
        <f t="shared" si="5"/>
        <v>0</v>
      </c>
      <c r="P17" s="24">
        <f t="shared" si="6"/>
        <v>0</v>
      </c>
      <c r="T17" s="145">
        <f t="shared" si="7"/>
        <v>2</v>
      </c>
      <c r="U17" s="145"/>
      <c r="V17" s="157" t="str">
        <f t="shared" si="8"/>
        <v>Sadzīves ventilators SILENT 200 CZH komplektā ar pretvārstu</v>
      </c>
      <c r="W17" s="145" t="str">
        <f t="shared" si="8"/>
        <v>kpl.</v>
      </c>
      <c r="X17" s="165">
        <f t="shared" si="8"/>
        <v>1</v>
      </c>
    </row>
    <row r="18" spans="1:236" ht="25.5">
      <c r="A18" s="164">
        <v>3</v>
      </c>
      <c r="B18" s="165"/>
      <c r="C18" s="153" t="s">
        <v>532</v>
      </c>
      <c r="D18" s="111" t="s">
        <v>64</v>
      </c>
      <c r="E18" s="158">
        <v>1</v>
      </c>
      <c r="F18" s="23"/>
      <c r="G18" s="23"/>
      <c r="H18" s="23">
        <f t="shared" si="0"/>
        <v>0</v>
      </c>
      <c r="I18" s="23"/>
      <c r="J18" s="23"/>
      <c r="K18" s="24">
        <f t="shared" si="1"/>
        <v>0</v>
      </c>
      <c r="L18" s="24">
        <f t="shared" si="2"/>
        <v>0</v>
      </c>
      <c r="M18" s="24">
        <f t="shared" si="3"/>
        <v>0</v>
      </c>
      <c r="N18" s="24">
        <f t="shared" si="4"/>
        <v>0</v>
      </c>
      <c r="O18" s="24">
        <f t="shared" si="5"/>
        <v>0</v>
      </c>
      <c r="P18" s="24">
        <f t="shared" si="6"/>
        <v>0</v>
      </c>
      <c r="T18" s="145">
        <f t="shared" si="7"/>
        <v>3</v>
      </c>
      <c r="U18" s="145"/>
      <c r="V18" s="157" t="str">
        <f t="shared" ref="V18:V28" si="9">C18</f>
        <v>Sadzīves ventilators SILENT 300 CZH komplektā ar pretvārstu</v>
      </c>
      <c r="W18" s="145" t="str">
        <f t="shared" ref="W18:X28" si="10">D18</f>
        <v>kpl.</v>
      </c>
      <c r="X18" s="165">
        <f t="shared" si="10"/>
        <v>1</v>
      </c>
    </row>
    <row r="19" spans="1:236">
      <c r="A19" s="164">
        <v>4</v>
      </c>
      <c r="B19" s="165"/>
      <c r="C19" s="152" t="s">
        <v>533</v>
      </c>
      <c r="D19" s="111" t="s">
        <v>56</v>
      </c>
      <c r="E19" s="158">
        <v>11</v>
      </c>
      <c r="F19" s="23"/>
      <c r="G19" s="23"/>
      <c r="H19" s="23">
        <f t="shared" si="0"/>
        <v>0</v>
      </c>
      <c r="I19" s="23"/>
      <c r="J19" s="23"/>
      <c r="K19" s="24">
        <f t="shared" si="1"/>
        <v>0</v>
      </c>
      <c r="L19" s="24">
        <f t="shared" si="2"/>
        <v>0</v>
      </c>
      <c r="M19" s="24">
        <f t="shared" si="3"/>
        <v>0</v>
      </c>
      <c r="N19" s="24">
        <f t="shared" si="4"/>
        <v>0</v>
      </c>
      <c r="O19" s="24">
        <f t="shared" si="5"/>
        <v>0</v>
      </c>
      <c r="P19" s="24">
        <f t="shared" si="6"/>
        <v>0</v>
      </c>
      <c r="T19" s="145">
        <f t="shared" si="7"/>
        <v>4</v>
      </c>
      <c r="U19" s="145"/>
      <c r="V19" s="157" t="str">
        <f t="shared" si="9"/>
        <v>Cinkots skārda gaisa vads OD100</v>
      </c>
      <c r="W19" s="145" t="str">
        <f t="shared" si="10"/>
        <v>m</v>
      </c>
      <c r="X19" s="165">
        <f t="shared" si="10"/>
        <v>11</v>
      </c>
    </row>
    <row r="20" spans="1:236">
      <c r="A20" s="164">
        <v>5</v>
      </c>
      <c r="B20" s="165"/>
      <c r="C20" s="152" t="s">
        <v>534</v>
      </c>
      <c r="D20" s="111" t="s">
        <v>56</v>
      </c>
      <c r="E20" s="158">
        <v>9</v>
      </c>
      <c r="F20" s="23"/>
      <c r="G20" s="23"/>
      <c r="H20" s="23">
        <f t="shared" si="0"/>
        <v>0</v>
      </c>
      <c r="I20" s="23"/>
      <c r="J20" s="23"/>
      <c r="K20" s="24">
        <f t="shared" si="1"/>
        <v>0</v>
      </c>
      <c r="L20" s="24">
        <f t="shared" si="2"/>
        <v>0</v>
      </c>
      <c r="M20" s="24">
        <f t="shared" si="3"/>
        <v>0</v>
      </c>
      <c r="N20" s="24">
        <f t="shared" si="4"/>
        <v>0</v>
      </c>
      <c r="O20" s="24">
        <f t="shared" si="5"/>
        <v>0</v>
      </c>
      <c r="P20" s="24">
        <f t="shared" si="6"/>
        <v>0</v>
      </c>
      <c r="T20" s="145">
        <f t="shared" si="7"/>
        <v>5</v>
      </c>
      <c r="U20" s="145"/>
      <c r="V20" s="157" t="str">
        <f t="shared" si="9"/>
        <v>Cinkots skārda gaisa vads OD125</v>
      </c>
      <c r="W20" s="145" t="str">
        <f t="shared" si="10"/>
        <v>m</v>
      </c>
      <c r="X20" s="165">
        <f t="shared" si="10"/>
        <v>9</v>
      </c>
    </row>
    <row r="21" spans="1:236">
      <c r="A21" s="164">
        <v>6</v>
      </c>
      <c r="B21" s="165"/>
      <c r="C21" s="152" t="s">
        <v>535</v>
      </c>
      <c r="D21" s="111" t="s">
        <v>56</v>
      </c>
      <c r="E21" s="158">
        <v>3</v>
      </c>
      <c r="F21" s="23"/>
      <c r="G21" s="23"/>
      <c r="H21" s="23">
        <f t="shared" si="0"/>
        <v>0</v>
      </c>
      <c r="I21" s="23"/>
      <c r="J21" s="23"/>
      <c r="K21" s="24">
        <f t="shared" si="1"/>
        <v>0</v>
      </c>
      <c r="L21" s="24">
        <f t="shared" si="2"/>
        <v>0</v>
      </c>
      <c r="M21" s="24">
        <f t="shared" si="3"/>
        <v>0</v>
      </c>
      <c r="N21" s="24">
        <f t="shared" si="4"/>
        <v>0</v>
      </c>
      <c r="O21" s="24">
        <f t="shared" si="5"/>
        <v>0</v>
      </c>
      <c r="P21" s="24">
        <f t="shared" si="6"/>
        <v>0</v>
      </c>
      <c r="T21" s="145">
        <f t="shared" si="7"/>
        <v>6</v>
      </c>
      <c r="U21" s="145"/>
      <c r="V21" s="157" t="str">
        <f t="shared" si="9"/>
        <v>Cinkots skārda gaisa vads OD160</v>
      </c>
      <c r="W21" s="145" t="str">
        <f t="shared" si="10"/>
        <v>m</v>
      </c>
      <c r="X21" s="165">
        <f t="shared" si="10"/>
        <v>3</v>
      </c>
    </row>
    <row r="22" spans="1:236">
      <c r="A22" s="164">
        <v>7</v>
      </c>
      <c r="B22" s="165"/>
      <c r="C22" s="153" t="s">
        <v>536</v>
      </c>
      <c r="D22" s="111" t="s">
        <v>61</v>
      </c>
      <c r="E22" s="158">
        <v>6</v>
      </c>
      <c r="F22" s="23"/>
      <c r="G22" s="23"/>
      <c r="H22" s="23">
        <f t="shared" si="0"/>
        <v>0</v>
      </c>
      <c r="I22" s="23"/>
      <c r="J22" s="23"/>
      <c r="K22" s="24">
        <f t="shared" si="1"/>
        <v>0</v>
      </c>
      <c r="L22" s="24">
        <f t="shared" si="2"/>
        <v>0</v>
      </c>
      <c r="M22" s="24">
        <f t="shared" si="3"/>
        <v>0</v>
      </c>
      <c r="N22" s="24">
        <f t="shared" si="4"/>
        <v>0</v>
      </c>
      <c r="O22" s="24">
        <f t="shared" si="5"/>
        <v>0</v>
      </c>
      <c r="P22" s="24">
        <f t="shared" si="6"/>
        <v>0</v>
      </c>
      <c r="T22" s="145">
        <f t="shared" si="7"/>
        <v>7</v>
      </c>
      <c r="U22" s="145"/>
      <c r="V22" s="157" t="str">
        <f t="shared" si="9"/>
        <v>Gravitācijas āra reste PER-100W</v>
      </c>
      <c r="W22" s="145" t="str">
        <f t="shared" si="10"/>
        <v>gb.</v>
      </c>
      <c r="X22" s="165">
        <f t="shared" si="10"/>
        <v>6</v>
      </c>
    </row>
    <row r="23" spans="1:236">
      <c r="A23" s="164">
        <v>8</v>
      </c>
      <c r="B23" s="164"/>
      <c r="C23" s="152" t="s">
        <v>537</v>
      </c>
      <c r="D23" s="111" t="s">
        <v>61</v>
      </c>
      <c r="E23" s="158">
        <v>4</v>
      </c>
      <c r="F23" s="23"/>
      <c r="G23" s="23"/>
      <c r="H23" s="23">
        <f t="shared" si="0"/>
        <v>0</v>
      </c>
      <c r="I23" s="23"/>
      <c r="J23" s="23"/>
      <c r="K23" s="24">
        <f t="shared" si="1"/>
        <v>0</v>
      </c>
      <c r="L23" s="24">
        <f t="shared" si="2"/>
        <v>0</v>
      </c>
      <c r="M23" s="24">
        <f t="shared" si="3"/>
        <v>0</v>
      </c>
      <c r="N23" s="24">
        <f t="shared" si="4"/>
        <v>0</v>
      </c>
      <c r="O23" s="24">
        <f t="shared" si="5"/>
        <v>0</v>
      </c>
      <c r="P23" s="24">
        <f t="shared" si="6"/>
        <v>0</v>
      </c>
      <c r="T23" s="145">
        <f t="shared" si="7"/>
        <v>8</v>
      </c>
      <c r="U23" s="145"/>
      <c r="V23" s="157" t="str">
        <f t="shared" si="9"/>
        <v>Gravitācijas āra reste PER-125W</v>
      </c>
      <c r="W23" s="145" t="str">
        <f t="shared" si="10"/>
        <v>gb.</v>
      </c>
      <c r="X23" s="165">
        <f t="shared" si="10"/>
        <v>4</v>
      </c>
    </row>
    <row r="24" spans="1:236">
      <c r="A24" s="164">
        <v>9</v>
      </c>
      <c r="B24" s="164"/>
      <c r="C24" s="152" t="s">
        <v>538</v>
      </c>
      <c r="D24" s="111" t="s">
        <v>61</v>
      </c>
      <c r="E24" s="158">
        <v>1</v>
      </c>
      <c r="F24" s="23"/>
      <c r="G24" s="23"/>
      <c r="H24" s="23">
        <f t="shared" si="0"/>
        <v>0</v>
      </c>
      <c r="I24" s="23"/>
      <c r="J24" s="23"/>
      <c r="K24" s="24">
        <f t="shared" si="1"/>
        <v>0</v>
      </c>
      <c r="L24" s="24">
        <f t="shared" si="2"/>
        <v>0</v>
      </c>
      <c r="M24" s="24">
        <f t="shared" si="3"/>
        <v>0</v>
      </c>
      <c r="N24" s="24">
        <f t="shared" si="4"/>
        <v>0</v>
      </c>
      <c r="O24" s="24">
        <f t="shared" si="5"/>
        <v>0</v>
      </c>
      <c r="P24" s="24">
        <f t="shared" si="6"/>
        <v>0</v>
      </c>
      <c r="T24" s="145">
        <f t="shared" si="7"/>
        <v>9</v>
      </c>
      <c r="U24" s="145"/>
      <c r="V24" s="157" t="str">
        <f t="shared" si="9"/>
        <v>Gravitācijas āra reste PER-160W</v>
      </c>
      <c r="W24" s="145" t="str">
        <f t="shared" si="10"/>
        <v>gb.</v>
      </c>
      <c r="X24" s="165">
        <f t="shared" si="10"/>
        <v>1</v>
      </c>
    </row>
    <row r="25" spans="1:236">
      <c r="A25" s="164">
        <v>10</v>
      </c>
      <c r="B25" s="164"/>
      <c r="C25" s="152" t="s">
        <v>539</v>
      </c>
      <c r="D25" s="111" t="s">
        <v>64</v>
      </c>
      <c r="E25" s="158">
        <v>1</v>
      </c>
      <c r="F25" s="23"/>
      <c r="G25" s="23"/>
      <c r="H25" s="23">
        <f t="shared" si="0"/>
        <v>0</v>
      </c>
      <c r="I25" s="23"/>
      <c r="J25" s="23"/>
      <c r="K25" s="24">
        <f t="shared" si="1"/>
        <v>0</v>
      </c>
      <c r="L25" s="24">
        <f t="shared" si="2"/>
        <v>0</v>
      </c>
      <c r="M25" s="24">
        <f t="shared" si="3"/>
        <v>0</v>
      </c>
      <c r="N25" s="24">
        <f t="shared" si="4"/>
        <v>0</v>
      </c>
      <c r="O25" s="24">
        <f t="shared" si="5"/>
        <v>0</v>
      </c>
      <c r="P25" s="24">
        <f t="shared" si="6"/>
        <v>0</v>
      </c>
      <c r="T25" s="145">
        <f t="shared" si="7"/>
        <v>10</v>
      </c>
      <c r="U25" s="145"/>
      <c r="V25" s="157" t="str">
        <f t="shared" si="9"/>
        <v>Gaisa vadu veidgabali, t.sk.:</v>
      </c>
      <c r="W25" s="145" t="str">
        <f t="shared" si="10"/>
        <v>kpl.</v>
      </c>
      <c r="X25" s="165">
        <f t="shared" si="10"/>
        <v>1</v>
      </c>
    </row>
    <row r="26" spans="1:236">
      <c r="A26" s="164" t="s">
        <v>545</v>
      </c>
      <c r="B26" s="165"/>
      <c r="C26" s="153" t="s">
        <v>540</v>
      </c>
      <c r="D26" s="111" t="s">
        <v>61</v>
      </c>
      <c r="E26" s="158">
        <v>3</v>
      </c>
      <c r="F26" s="167"/>
      <c r="G26" s="167"/>
      <c r="H26" s="167"/>
      <c r="I26" s="167"/>
      <c r="J26" s="167"/>
      <c r="K26" s="24"/>
      <c r="L26" s="24"/>
      <c r="M26" s="24"/>
      <c r="N26" s="24"/>
      <c r="O26" s="24"/>
      <c r="P26" s="24"/>
      <c r="T26" s="145" t="str">
        <f t="shared" si="7"/>
        <v xml:space="preserve"> 10.1</v>
      </c>
      <c r="U26" s="145"/>
      <c r="V26" s="157" t="str">
        <f t="shared" si="9"/>
        <v>Pāreja OD100/125 mm</v>
      </c>
      <c r="W26" s="145" t="str">
        <f t="shared" si="10"/>
        <v>gb.</v>
      </c>
      <c r="X26" s="165">
        <f t="shared" si="10"/>
        <v>3</v>
      </c>
    </row>
    <row r="27" spans="1:236">
      <c r="A27" s="164" t="s">
        <v>546</v>
      </c>
      <c r="B27" s="164"/>
      <c r="C27" s="153" t="s">
        <v>541</v>
      </c>
      <c r="D27" s="111" t="s">
        <v>61</v>
      </c>
      <c r="E27" s="158">
        <v>3</v>
      </c>
      <c r="F27" s="167"/>
      <c r="G27" s="167"/>
      <c r="H27" s="167"/>
      <c r="I27" s="167"/>
      <c r="J27" s="167"/>
      <c r="K27" s="24"/>
      <c r="L27" s="24"/>
      <c r="M27" s="24"/>
      <c r="N27" s="24"/>
      <c r="O27" s="24"/>
      <c r="P27" s="24"/>
      <c r="T27" s="145" t="str">
        <f t="shared" si="7"/>
        <v xml:space="preserve"> 10.2</v>
      </c>
      <c r="U27" s="145"/>
      <c r="V27" s="157" t="str">
        <f t="shared" si="9"/>
        <v>Cinkots skārda līkums 90° OD100 mm</v>
      </c>
      <c r="W27" s="145" t="str">
        <f t="shared" si="10"/>
        <v>gb.</v>
      </c>
      <c r="X27" s="165">
        <f t="shared" si="10"/>
        <v>3</v>
      </c>
    </row>
    <row r="28" spans="1:236">
      <c r="A28" s="164" t="s">
        <v>547</v>
      </c>
      <c r="B28" s="165"/>
      <c r="C28" s="152" t="s">
        <v>542</v>
      </c>
      <c r="D28" s="111" t="s">
        <v>61</v>
      </c>
      <c r="E28" s="158">
        <v>1</v>
      </c>
      <c r="F28" s="167"/>
      <c r="G28" s="167"/>
      <c r="H28" s="167"/>
      <c r="I28" s="167"/>
      <c r="J28" s="167"/>
      <c r="K28" s="24"/>
      <c r="L28" s="24"/>
      <c r="M28" s="24"/>
      <c r="N28" s="24"/>
      <c r="O28" s="24"/>
      <c r="P28" s="24"/>
      <c r="T28" s="145" t="str">
        <f t="shared" ref="T28:T30" si="11">A28</f>
        <v xml:space="preserve"> 10.3</v>
      </c>
      <c r="U28" s="145"/>
      <c r="V28" s="157" t="str">
        <f t="shared" si="9"/>
        <v>Cinkots skārda līkums 90° OD125 mm</v>
      </c>
      <c r="W28" s="145" t="str">
        <f t="shared" si="10"/>
        <v>gb.</v>
      </c>
      <c r="X28" s="165">
        <f t="shared" si="10"/>
        <v>1</v>
      </c>
    </row>
    <row r="29" spans="1:236">
      <c r="A29" s="164" t="s">
        <v>548</v>
      </c>
      <c r="B29" s="165"/>
      <c r="C29" s="153" t="s">
        <v>543</v>
      </c>
      <c r="D29" s="111" t="s">
        <v>61</v>
      </c>
      <c r="E29" s="158">
        <v>3</v>
      </c>
      <c r="F29" s="167"/>
      <c r="G29" s="167"/>
      <c r="H29" s="167"/>
      <c r="I29" s="167"/>
      <c r="J29" s="167"/>
      <c r="K29" s="24"/>
      <c r="L29" s="24"/>
      <c r="M29" s="24"/>
      <c r="N29" s="24"/>
      <c r="O29" s="24"/>
      <c r="P29" s="24"/>
      <c r="T29" s="145" t="str">
        <f t="shared" si="11"/>
        <v xml:space="preserve"> 10.4</v>
      </c>
      <c r="U29" s="145"/>
      <c r="V29" s="157" t="str">
        <f t="shared" ref="V29:V30" si="12">C29</f>
        <v>Sānu pieslēgums ar gumiju OD 100/125mm</v>
      </c>
      <c r="W29" s="145" t="str">
        <f t="shared" ref="W29:W30" si="13">D29</f>
        <v>gb.</v>
      </c>
      <c r="X29" s="165">
        <f t="shared" ref="X29:X30" si="14">E29</f>
        <v>3</v>
      </c>
    </row>
    <row r="30" spans="1:236" ht="26.25" thickBot="1">
      <c r="A30" s="164">
        <v>11</v>
      </c>
      <c r="B30" s="165"/>
      <c r="C30" s="152" t="s">
        <v>544</v>
      </c>
      <c r="D30" s="111" t="s">
        <v>61</v>
      </c>
      <c r="E30" s="158">
        <v>14</v>
      </c>
      <c r="F30" s="23"/>
      <c r="G30" s="23"/>
      <c r="H30" s="23">
        <f t="shared" ref="H30" si="15">ROUND(F30*G30,2)</f>
        <v>0</v>
      </c>
      <c r="I30" s="23"/>
      <c r="J30" s="23"/>
      <c r="K30" s="24">
        <f t="shared" ref="K30" si="16">H30+I30+J30</f>
        <v>0</v>
      </c>
      <c r="L30" s="24">
        <f t="shared" ref="L30" si="17">ROUND(E30*F30,2)</f>
        <v>0</v>
      </c>
      <c r="M30" s="24">
        <f t="shared" ref="M30" si="18">ROUND(E30*H30,2)</f>
        <v>0</v>
      </c>
      <c r="N30" s="24">
        <f t="shared" ref="N30" si="19">ROUND(E30*I30,2)</f>
        <v>0</v>
      </c>
      <c r="O30" s="24">
        <f t="shared" ref="O30" si="20">ROUND(E30*J30,2)</f>
        <v>0</v>
      </c>
      <c r="P30" s="24">
        <f t="shared" ref="P30" si="21">M30+N30+O30</f>
        <v>0</v>
      </c>
      <c r="T30" s="145">
        <f t="shared" si="11"/>
        <v>11</v>
      </c>
      <c r="U30" s="145"/>
      <c r="V30" s="157" t="str">
        <f t="shared" si="12"/>
        <v>Gaisa pārplūdes reste durvju vērtnes lejas daļā 150x300 mm</v>
      </c>
      <c r="W30" s="145" t="str">
        <f t="shared" si="13"/>
        <v>gb.</v>
      </c>
      <c r="X30" s="165">
        <f t="shared" si="14"/>
        <v>14</v>
      </c>
    </row>
    <row r="31" spans="1:236" ht="30" customHeight="1" thickBot="1">
      <c r="A31" s="256" t="s">
        <v>52</v>
      </c>
      <c r="B31" s="257"/>
      <c r="C31" s="257"/>
      <c r="D31" s="257"/>
      <c r="E31" s="257"/>
      <c r="F31" s="257"/>
      <c r="G31" s="257"/>
      <c r="H31" s="257"/>
      <c r="I31" s="257"/>
      <c r="J31" s="257"/>
      <c r="K31" s="257"/>
      <c r="L31" s="60">
        <f>SUM(L16:L30)</f>
        <v>0</v>
      </c>
      <c r="M31" s="60">
        <f>SUM(M16:M30)</f>
        <v>0</v>
      </c>
      <c r="N31" s="60">
        <f>SUM(N16:N30)</f>
        <v>0</v>
      </c>
      <c r="O31" s="60">
        <f>SUM(O16:O30)</f>
        <v>0</v>
      </c>
      <c r="P31" s="60">
        <f>SUM(P16:P30)</f>
        <v>0</v>
      </c>
      <c r="Q31" s="10"/>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row>
    <row r="32" spans="1:236" ht="12.75" customHeight="1">
      <c r="A32" s="58"/>
      <c r="B32" s="58"/>
      <c r="C32" s="58"/>
      <c r="D32" s="58"/>
      <c r="E32" s="58"/>
      <c r="F32" s="58"/>
      <c r="G32" s="58"/>
      <c r="H32" s="58"/>
      <c r="I32" s="58"/>
      <c r="J32" s="58"/>
      <c r="K32" s="58"/>
      <c r="L32" s="59"/>
      <c r="M32" s="59"/>
      <c r="N32" s="59"/>
      <c r="O32" s="59"/>
      <c r="P32" s="59"/>
      <c r="Q32" s="10"/>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row>
    <row r="33" spans="1:236" ht="22.5" customHeight="1">
      <c r="A33" s="146" t="s">
        <v>53</v>
      </c>
      <c r="B33" s="58"/>
      <c r="C33" s="58"/>
      <c r="D33" s="58"/>
      <c r="E33" s="58"/>
      <c r="F33" s="58"/>
      <c r="G33" s="58"/>
      <c r="H33" s="58"/>
      <c r="I33" s="58"/>
      <c r="J33" s="58"/>
      <c r="K33" s="58"/>
      <c r="L33" s="59"/>
      <c r="M33" s="59"/>
      <c r="N33" s="59"/>
      <c r="O33" s="59"/>
      <c r="P33" s="59"/>
      <c r="Q33" s="10"/>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row>
    <row r="34" spans="1:236">
      <c r="A34" s="3"/>
      <c r="B34" s="26"/>
      <c r="C34" s="27"/>
      <c r="D34" s="28"/>
      <c r="E34" s="25"/>
      <c r="F34" s="29"/>
      <c r="G34" s="30"/>
      <c r="H34" s="30"/>
      <c r="I34" s="30"/>
      <c r="J34" s="30"/>
      <c r="K34" s="31"/>
      <c r="L34" s="31"/>
      <c r="M34" s="31"/>
      <c r="N34" s="31"/>
      <c r="O34" s="32"/>
      <c r="P34" s="32"/>
      <c r="Q34" s="12"/>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row>
    <row r="35" spans="1:236">
      <c r="A35" s="26"/>
      <c r="B35" s="26"/>
      <c r="C35" s="27"/>
      <c r="D35" s="28"/>
      <c r="E35" s="25"/>
      <c r="F35" s="29"/>
      <c r="G35" s="30"/>
      <c r="H35" s="30"/>
      <c r="I35" s="30"/>
      <c r="J35" s="30"/>
      <c r="K35" s="31"/>
      <c r="L35" s="31"/>
      <c r="M35" s="31"/>
      <c r="N35" s="31"/>
      <c r="O35" s="32"/>
      <c r="P35" s="32"/>
      <c r="Q35" s="12"/>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row>
    <row r="36" spans="1:236" ht="13.5">
      <c r="B36" s="61"/>
      <c r="C36" s="71" t="s">
        <v>6</v>
      </c>
      <c r="D36" s="248">
        <f>KOPTĀME!B25</f>
        <v>0</v>
      </c>
      <c r="E36" s="248"/>
      <c r="F36" s="248"/>
      <c r="G36" s="248"/>
      <c r="H36" s="248"/>
      <c r="I36" s="248"/>
      <c r="J36" s="248"/>
      <c r="K36" s="248"/>
      <c r="L36" s="248"/>
      <c r="M36" s="248"/>
      <c r="N36" s="248"/>
      <c r="O36" s="248"/>
      <c r="P36" s="248"/>
    </row>
    <row r="37" spans="1:236" ht="10.5" customHeight="1">
      <c r="B37" s="61"/>
      <c r="C37" s="72"/>
      <c r="D37" s="204" t="s">
        <v>7</v>
      </c>
      <c r="E37" s="204"/>
      <c r="F37" s="204"/>
      <c r="G37" s="204"/>
      <c r="H37" s="204"/>
      <c r="I37" s="204"/>
      <c r="J37" s="204"/>
      <c r="K37" s="204"/>
      <c r="L37" s="204"/>
      <c r="M37" s="204"/>
      <c r="N37" s="204"/>
      <c r="O37" s="204"/>
      <c r="P37" s="204"/>
    </row>
    <row r="38" spans="1:236" s="6" customFormat="1" ht="10.5" customHeight="1">
      <c r="A38" s="4"/>
      <c r="B38" s="61"/>
      <c r="C38" s="72"/>
      <c r="D38" s="168"/>
      <c r="E38" s="168"/>
      <c r="F38" s="168"/>
      <c r="G38" s="168"/>
      <c r="H38" s="168"/>
      <c r="I38" s="168"/>
      <c r="J38" s="168"/>
      <c r="K38" s="168"/>
      <c r="L38" s="168"/>
      <c r="M38" s="168"/>
      <c r="N38" s="168"/>
      <c r="O38" s="168"/>
      <c r="P38" s="168"/>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row>
    <row r="39" spans="1:236" s="6" customFormat="1" ht="15">
      <c r="A39" s="4"/>
      <c r="B39" s="61"/>
      <c r="C39" s="100" t="s">
        <v>39</v>
      </c>
      <c r="D39" s="251">
        <f>KOPTĀME!B30</f>
        <v>0</v>
      </c>
      <c r="E39" s="251"/>
      <c r="F39" s="251"/>
      <c r="G39" s="147"/>
      <c r="H39" s="147"/>
      <c r="I39" s="147"/>
      <c r="J39" s="147"/>
      <c r="K39" s="147"/>
      <c r="L39" s="147"/>
      <c r="M39" s="148"/>
      <c r="N39" s="149"/>
      <c r="O39" s="2"/>
      <c r="P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row>
    <row r="40" spans="1:236" s="6" customFormat="1" ht="14.25">
      <c r="A40" s="4"/>
      <c r="B40" s="61"/>
      <c r="C40" s="76"/>
      <c r="D40" s="77"/>
      <c r="E40" s="76"/>
      <c r="F40" s="65"/>
      <c r="G40" s="150"/>
      <c r="H40" s="150"/>
      <c r="I40" s="150"/>
      <c r="J40" s="150"/>
      <c r="K40" s="150"/>
      <c r="L40" s="150"/>
      <c r="M40" s="150"/>
      <c r="N40" s="151"/>
      <c r="O40" s="2"/>
      <c r="P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row>
    <row r="41" spans="1:236" s="6" customFormat="1" ht="13.5">
      <c r="A41" s="4"/>
      <c r="B41" s="61"/>
      <c r="C41" s="71" t="s">
        <v>12</v>
      </c>
      <c r="D41" s="247">
        <f>'1_Kopsav.'!C42</f>
        <v>0</v>
      </c>
      <c r="E41" s="247"/>
      <c r="F41" s="247"/>
      <c r="G41" s="247"/>
      <c r="H41" s="247"/>
      <c r="I41" s="247"/>
      <c r="J41" s="247"/>
      <c r="K41" s="247"/>
      <c r="L41" s="247"/>
      <c r="M41" s="247"/>
      <c r="N41" s="247"/>
      <c r="O41" s="247"/>
      <c r="P41" s="247"/>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row>
    <row r="42" spans="1:236" s="6" customFormat="1">
      <c r="A42" s="4"/>
      <c r="B42" s="61"/>
      <c r="C42" s="72"/>
      <c r="D42" s="204" t="s">
        <v>7</v>
      </c>
      <c r="E42" s="204"/>
      <c r="F42" s="204"/>
      <c r="G42" s="204"/>
      <c r="H42" s="204"/>
      <c r="I42" s="204"/>
      <c r="J42" s="204"/>
      <c r="K42" s="204"/>
      <c r="L42" s="204"/>
      <c r="M42" s="204"/>
      <c r="N42" s="204"/>
      <c r="O42" s="204"/>
      <c r="P42" s="204"/>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row>
    <row r="43" spans="1:236" s="6" customFormat="1" ht="9" customHeight="1">
      <c r="A43" s="4"/>
      <c r="B43" s="4"/>
      <c r="C43" s="72"/>
      <c r="D43" s="205"/>
      <c r="E43" s="205"/>
      <c r="F43" s="205"/>
      <c r="G43" s="33"/>
      <c r="H43" s="33"/>
      <c r="I43" s="33"/>
      <c r="J43" s="33"/>
      <c r="K43" s="2"/>
      <c r="L43" s="3"/>
      <c r="M43" s="3"/>
      <c r="N43" s="3"/>
      <c r="O43" s="3"/>
      <c r="P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row>
    <row r="44" spans="1:236" s="6" customFormat="1" ht="13.5">
      <c r="A44" s="4"/>
      <c r="B44" s="4"/>
      <c r="C44" s="75" t="s">
        <v>8</v>
      </c>
      <c r="D44" s="101">
        <f>KOPTĀME!B28</f>
        <v>0</v>
      </c>
      <c r="E44" s="101"/>
      <c r="F44" s="72"/>
      <c r="G44" s="33"/>
      <c r="H44" s="33"/>
      <c r="K44" s="3"/>
      <c r="L44" s="3"/>
      <c r="M44" s="3"/>
      <c r="N44" s="3"/>
      <c r="O44" s="3"/>
      <c r="P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row>
  </sheetData>
  <sheetProtection algorithmName="SHA-512" hashValue="wcltq0ZbknQnUT8oczzoKnw6KKp2ia1JCGdtsgP1835xQa2B0h4+ANVtdKUy1aDFCKy4PFcN5Ms5Fe85X38QmQ==" saltValue="j8lW7A6Qt2PhLgrwq/6WNw==" spinCount="100000" sheet="1" formatCells="0" formatColumns="0" formatRows="0" insertColumns="0" insertRows="0" insertHyperlinks="0" deleteColumns="0" deleteRows="0" selectLockedCells="1" sort="0" autoFilter="0" pivotTables="0"/>
  <autoFilter ref="A15:IB31" xr:uid="{00000000-0009-0000-0000-000005000000}"/>
  <mergeCells count="22">
    <mergeCell ref="X14:X15"/>
    <mergeCell ref="A31:K31"/>
    <mergeCell ref="A6:P6"/>
    <mergeCell ref="N11:O11"/>
    <mergeCell ref="N12:O12"/>
    <mergeCell ref="A14:A15"/>
    <mergeCell ref="B14:B15"/>
    <mergeCell ref="C14:C15"/>
    <mergeCell ref="D14:D15"/>
    <mergeCell ref="E14:E15"/>
    <mergeCell ref="F14:K14"/>
    <mergeCell ref="L14:P14"/>
    <mergeCell ref="D43:F43"/>
    <mergeCell ref="T14:T15"/>
    <mergeCell ref="U14:U15"/>
    <mergeCell ref="V14:V15"/>
    <mergeCell ref="W14:W15"/>
    <mergeCell ref="D36:P36"/>
    <mergeCell ref="D37:P37"/>
    <mergeCell ref="D39:F39"/>
    <mergeCell ref="D41:P41"/>
    <mergeCell ref="D42:P42"/>
  </mergeCells>
  <pageMargins left="0.70866141732283472" right="0.70866141732283472" top="0.74803149606299213" bottom="0.74803149606299213" header="0.31496062992125984" footer="0.31496062992125984"/>
  <pageSetup paperSize="9" scale="75" fitToHeight="0" orientation="landscape" r:id="rId1"/>
  <headerFooter>
    <oddFooter>&amp;C&amp;"time,Italic"&amp;10&amp;P /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B43"/>
  <sheetViews>
    <sheetView view="pageBreakPreview" topLeftCell="F7" zoomScaleNormal="100" zoomScaleSheetLayoutView="100" workbookViewId="0">
      <selection activeCell="F19" sqref="F19"/>
    </sheetView>
  </sheetViews>
  <sheetFormatPr defaultRowHeight="12.75"/>
  <cols>
    <col min="1" max="1" width="6.28515625" style="4" customWidth="1"/>
    <col min="2" max="2" width="4.1406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5</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549</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550</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P30</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4">
        <v>1</v>
      </c>
      <c r="B16" s="164"/>
      <c r="C16" s="152" t="s">
        <v>551</v>
      </c>
      <c r="D16" s="111" t="s">
        <v>64</v>
      </c>
      <c r="E16" s="158">
        <v>1</v>
      </c>
      <c r="F16" s="23"/>
      <c r="G16" s="23"/>
      <c r="H16" s="23">
        <f t="shared" ref="H16:H29" si="0">ROUND(F16*G16,2)</f>
        <v>0</v>
      </c>
      <c r="I16" s="23"/>
      <c r="J16" s="23"/>
      <c r="K16" s="24">
        <f t="shared" ref="K16:K29" si="1">H16+I16+J16</f>
        <v>0</v>
      </c>
      <c r="L16" s="24">
        <f t="shared" ref="L16:L29" si="2">ROUND(E16*F16,2)</f>
        <v>0</v>
      </c>
      <c r="M16" s="24">
        <f t="shared" ref="M16:M29" si="3">ROUND(E16*H16,2)</f>
        <v>0</v>
      </c>
      <c r="N16" s="24">
        <f t="shared" ref="N16:N29" si="4">ROUND(E16*I16,2)</f>
        <v>0</v>
      </c>
      <c r="O16" s="24">
        <f t="shared" ref="O16:O29" si="5">ROUND(E16*J16,2)</f>
        <v>0</v>
      </c>
      <c r="P16" s="24">
        <f t="shared" ref="P16:P29" si="6">M16+N16+O16</f>
        <v>0</v>
      </c>
      <c r="T16" s="145">
        <f t="shared" ref="T16:T29" si="7">A16</f>
        <v>1</v>
      </c>
      <c r="U16" s="145"/>
      <c r="V16" s="157" t="str">
        <f t="shared" ref="V16:X16" si="8">C16</f>
        <v xml:space="preserve">UAS panelis Smartline INIM 020-4, </v>
      </c>
      <c r="W16" s="145" t="str">
        <f t="shared" si="8"/>
        <v>kpl.</v>
      </c>
      <c r="X16" s="165">
        <f t="shared" si="8"/>
        <v>1</v>
      </c>
    </row>
    <row r="17" spans="1:236">
      <c r="A17" s="164">
        <v>2</v>
      </c>
      <c r="B17" s="165"/>
      <c r="C17" s="153" t="s">
        <v>552</v>
      </c>
      <c r="D17" s="111" t="s">
        <v>64</v>
      </c>
      <c r="E17" s="158">
        <v>2</v>
      </c>
      <c r="F17" s="23"/>
      <c r="G17" s="23"/>
      <c r="H17" s="23">
        <f t="shared" si="0"/>
        <v>0</v>
      </c>
      <c r="I17" s="23"/>
      <c r="J17" s="23"/>
      <c r="K17" s="24">
        <f t="shared" si="1"/>
        <v>0</v>
      </c>
      <c r="L17" s="24">
        <f t="shared" si="2"/>
        <v>0</v>
      </c>
      <c r="M17" s="24">
        <f t="shared" si="3"/>
        <v>0</v>
      </c>
      <c r="N17" s="24">
        <f t="shared" si="4"/>
        <v>0</v>
      </c>
      <c r="O17" s="24">
        <f t="shared" si="5"/>
        <v>0</v>
      </c>
      <c r="P17" s="24">
        <f t="shared" si="6"/>
        <v>0</v>
      </c>
      <c r="T17" s="145">
        <f t="shared" si="7"/>
        <v>2</v>
      </c>
      <c r="U17" s="145"/>
      <c r="V17" s="157" t="str">
        <f t="shared" ref="V17:V29" si="9">C17</f>
        <v>8 Zonu paplašinātājs  8Z SMARTLINE INIM</v>
      </c>
      <c r="W17" s="145" t="str">
        <f t="shared" ref="W17:X29" si="10">D17</f>
        <v>kpl.</v>
      </c>
      <c r="X17" s="165">
        <f t="shared" si="10"/>
        <v>2</v>
      </c>
    </row>
    <row r="18" spans="1:236">
      <c r="A18" s="164">
        <v>3</v>
      </c>
      <c r="B18" s="165"/>
      <c r="C18" s="152" t="s">
        <v>553</v>
      </c>
      <c r="D18" s="111" t="s">
        <v>64</v>
      </c>
      <c r="E18" s="158">
        <v>2</v>
      </c>
      <c r="F18" s="23"/>
      <c r="G18" s="23"/>
      <c r="H18" s="23">
        <f t="shared" si="0"/>
        <v>0</v>
      </c>
      <c r="I18" s="23"/>
      <c r="J18" s="23"/>
      <c r="K18" s="24">
        <f t="shared" si="1"/>
        <v>0</v>
      </c>
      <c r="L18" s="24">
        <f t="shared" si="2"/>
        <v>0</v>
      </c>
      <c r="M18" s="24">
        <f t="shared" si="3"/>
        <v>0</v>
      </c>
      <c r="N18" s="24">
        <f t="shared" si="4"/>
        <v>0</v>
      </c>
      <c r="O18" s="24">
        <f t="shared" si="5"/>
        <v>0</v>
      </c>
      <c r="P18" s="24">
        <f t="shared" si="6"/>
        <v>0</v>
      </c>
      <c r="T18" s="145">
        <f t="shared" si="7"/>
        <v>3</v>
      </c>
      <c r="U18" s="145"/>
      <c r="V18" s="157" t="str">
        <f t="shared" si="9"/>
        <v>Akumulators 12V 12Ah</v>
      </c>
      <c r="W18" s="145" t="str">
        <f t="shared" si="10"/>
        <v>kpl.</v>
      </c>
      <c r="X18" s="165">
        <f t="shared" si="10"/>
        <v>2</v>
      </c>
    </row>
    <row r="19" spans="1:236" ht="25.5">
      <c r="A19" s="164">
        <v>4</v>
      </c>
      <c r="B19" s="165"/>
      <c r="C19" s="152" t="s">
        <v>554</v>
      </c>
      <c r="D19" s="111" t="s">
        <v>61</v>
      </c>
      <c r="E19" s="158">
        <v>21</v>
      </c>
      <c r="F19" s="23"/>
      <c r="G19" s="23"/>
      <c r="H19" s="23">
        <f t="shared" si="0"/>
        <v>0</v>
      </c>
      <c r="I19" s="23"/>
      <c r="J19" s="23"/>
      <c r="K19" s="24">
        <f t="shared" si="1"/>
        <v>0</v>
      </c>
      <c r="L19" s="24">
        <f t="shared" si="2"/>
        <v>0</v>
      </c>
      <c r="M19" s="24">
        <f t="shared" si="3"/>
        <v>0</v>
      </c>
      <c r="N19" s="24">
        <f t="shared" si="4"/>
        <v>0</v>
      </c>
      <c r="O19" s="24">
        <f t="shared" si="5"/>
        <v>0</v>
      </c>
      <c r="P19" s="24">
        <f t="shared" si="6"/>
        <v>0</v>
      </c>
      <c r="T19" s="145">
        <f t="shared" si="7"/>
        <v>4</v>
      </c>
      <c r="U19" s="145"/>
      <c r="V19" s="157" t="str">
        <f t="shared" si="9"/>
        <v>Konvencionāls dūmu detektors EA 318-2 vai analogs</v>
      </c>
      <c r="W19" s="145" t="str">
        <f t="shared" si="10"/>
        <v>gb.</v>
      </c>
      <c r="X19" s="165">
        <f t="shared" si="10"/>
        <v>21</v>
      </c>
    </row>
    <row r="20" spans="1:236" ht="25.5">
      <c r="A20" s="164">
        <v>5</v>
      </c>
      <c r="B20" s="165"/>
      <c r="C20" s="152" t="s">
        <v>555</v>
      </c>
      <c r="D20" s="111" t="s">
        <v>61</v>
      </c>
      <c r="E20" s="158">
        <v>6</v>
      </c>
      <c r="F20" s="23"/>
      <c r="G20" s="23"/>
      <c r="H20" s="23">
        <f t="shared" si="0"/>
        <v>0</v>
      </c>
      <c r="I20" s="23"/>
      <c r="J20" s="23"/>
      <c r="K20" s="24">
        <f t="shared" si="1"/>
        <v>0</v>
      </c>
      <c r="L20" s="24">
        <f t="shared" si="2"/>
        <v>0</v>
      </c>
      <c r="M20" s="24">
        <f t="shared" si="3"/>
        <v>0</v>
      </c>
      <c r="N20" s="24">
        <f t="shared" si="4"/>
        <v>0</v>
      </c>
      <c r="O20" s="24">
        <f t="shared" si="5"/>
        <v>0</v>
      </c>
      <c r="P20" s="24">
        <f t="shared" si="6"/>
        <v>0</v>
      </c>
      <c r="T20" s="145">
        <f t="shared" si="7"/>
        <v>5</v>
      </c>
      <c r="U20" s="145"/>
      <c r="V20" s="157" t="str">
        <f t="shared" si="9"/>
        <v>Ugunsdrošības trauksmes poga MCP1A-R47OSF vai analogs</v>
      </c>
      <c r="W20" s="145" t="str">
        <f t="shared" si="10"/>
        <v>gb.</v>
      </c>
      <c r="X20" s="165">
        <f t="shared" si="10"/>
        <v>6</v>
      </c>
    </row>
    <row r="21" spans="1:236" ht="25.5">
      <c r="A21" s="164">
        <v>6</v>
      </c>
      <c r="B21" s="165"/>
      <c r="C21" s="153" t="s">
        <v>556</v>
      </c>
      <c r="D21" s="111" t="s">
        <v>61</v>
      </c>
      <c r="E21" s="158">
        <v>1</v>
      </c>
      <c r="F21" s="23"/>
      <c r="G21" s="23"/>
      <c r="H21" s="23">
        <f t="shared" si="0"/>
        <v>0</v>
      </c>
      <c r="I21" s="23"/>
      <c r="J21" s="23"/>
      <c r="K21" s="24">
        <f t="shared" si="1"/>
        <v>0</v>
      </c>
      <c r="L21" s="24">
        <f t="shared" si="2"/>
        <v>0</v>
      </c>
      <c r="M21" s="24">
        <f t="shared" si="3"/>
        <v>0</v>
      </c>
      <c r="N21" s="24">
        <f t="shared" si="4"/>
        <v>0</v>
      </c>
      <c r="O21" s="24">
        <f t="shared" si="5"/>
        <v>0</v>
      </c>
      <c r="P21" s="24">
        <f t="shared" si="6"/>
        <v>0</v>
      </c>
      <c r="T21" s="145">
        <f t="shared" si="7"/>
        <v>6</v>
      </c>
      <c r="U21" s="145"/>
      <c r="V21" s="157" t="str">
        <f t="shared" si="9"/>
        <v>Ugunsdrošības āra sirēna ar stroblampu AH-03127BS</v>
      </c>
      <c r="W21" s="145" t="str">
        <f t="shared" si="10"/>
        <v>gb.</v>
      </c>
      <c r="X21" s="165">
        <f t="shared" si="10"/>
        <v>1</v>
      </c>
    </row>
    <row r="22" spans="1:236">
      <c r="A22" s="164">
        <v>7</v>
      </c>
      <c r="B22" s="165"/>
      <c r="C22" s="152" t="s">
        <v>557</v>
      </c>
      <c r="D22" s="111" t="s">
        <v>61</v>
      </c>
      <c r="E22" s="158">
        <v>7</v>
      </c>
      <c r="F22" s="23"/>
      <c r="G22" s="23"/>
      <c r="H22" s="23">
        <f t="shared" si="0"/>
        <v>0</v>
      </c>
      <c r="I22" s="23"/>
      <c r="J22" s="23"/>
      <c r="K22" s="24">
        <f t="shared" si="1"/>
        <v>0</v>
      </c>
      <c r="L22" s="24">
        <f t="shared" si="2"/>
        <v>0</v>
      </c>
      <c r="M22" s="24">
        <f t="shared" si="3"/>
        <v>0</v>
      </c>
      <c r="N22" s="24">
        <f t="shared" si="4"/>
        <v>0</v>
      </c>
      <c r="O22" s="24">
        <f t="shared" si="5"/>
        <v>0</v>
      </c>
      <c r="P22" s="24">
        <f t="shared" si="6"/>
        <v>0</v>
      </c>
      <c r="T22" s="145">
        <f t="shared" si="7"/>
        <v>7</v>
      </c>
      <c r="U22" s="145"/>
      <c r="V22" s="157" t="str">
        <f t="shared" si="9"/>
        <v>Ugunsdrošības sirēna AH-03127-S</v>
      </c>
      <c r="W22" s="145" t="str">
        <f t="shared" si="10"/>
        <v>gb.</v>
      </c>
      <c r="X22" s="165">
        <f t="shared" si="10"/>
        <v>7</v>
      </c>
    </row>
    <row r="23" spans="1:236">
      <c r="A23" s="164">
        <v>8</v>
      </c>
      <c r="B23" s="165"/>
      <c r="C23" s="153" t="s">
        <v>558</v>
      </c>
      <c r="D23" s="111" t="s">
        <v>61</v>
      </c>
      <c r="E23" s="158">
        <v>1</v>
      </c>
      <c r="F23" s="23"/>
      <c r="G23" s="23"/>
      <c r="H23" s="23">
        <f t="shared" si="0"/>
        <v>0</v>
      </c>
      <c r="I23" s="23"/>
      <c r="J23" s="23"/>
      <c r="K23" s="24">
        <f t="shared" si="1"/>
        <v>0</v>
      </c>
      <c r="L23" s="24">
        <f t="shared" si="2"/>
        <v>0</v>
      </c>
      <c r="M23" s="24">
        <f t="shared" si="3"/>
        <v>0</v>
      </c>
      <c r="N23" s="24">
        <f t="shared" si="4"/>
        <v>0</v>
      </c>
      <c r="O23" s="24">
        <f t="shared" si="5"/>
        <v>0</v>
      </c>
      <c r="P23" s="24">
        <f t="shared" si="6"/>
        <v>0</v>
      </c>
      <c r="T23" s="145">
        <f t="shared" si="7"/>
        <v>8</v>
      </c>
      <c r="U23" s="145"/>
      <c r="V23" s="157" t="str">
        <f t="shared" si="9"/>
        <v>GSM komunikātors G10F Trikdis SA133</v>
      </c>
      <c r="W23" s="145" t="str">
        <f t="shared" si="10"/>
        <v>gb.</v>
      </c>
      <c r="X23" s="165">
        <f t="shared" si="10"/>
        <v>1</v>
      </c>
    </row>
    <row r="24" spans="1:236">
      <c r="A24" s="164">
        <v>9</v>
      </c>
      <c r="B24" s="165"/>
      <c r="C24" s="152" t="s">
        <v>559</v>
      </c>
      <c r="D24" s="111" t="s">
        <v>56</v>
      </c>
      <c r="E24" s="158">
        <v>800</v>
      </c>
      <c r="F24" s="23"/>
      <c r="G24" s="23"/>
      <c r="H24" s="23">
        <f t="shared" si="0"/>
        <v>0</v>
      </c>
      <c r="I24" s="23"/>
      <c r="J24" s="23"/>
      <c r="K24" s="24">
        <f t="shared" si="1"/>
        <v>0</v>
      </c>
      <c r="L24" s="24">
        <f t="shared" si="2"/>
        <v>0</v>
      </c>
      <c r="M24" s="24">
        <f t="shared" si="3"/>
        <v>0</v>
      </c>
      <c r="N24" s="24">
        <f t="shared" si="4"/>
        <v>0</v>
      </c>
      <c r="O24" s="24">
        <f t="shared" si="5"/>
        <v>0</v>
      </c>
      <c r="P24" s="24">
        <f t="shared" si="6"/>
        <v>0</v>
      </c>
      <c r="T24" s="145">
        <f t="shared" si="7"/>
        <v>9</v>
      </c>
      <c r="U24" s="145"/>
      <c r="V24" s="157" t="str">
        <f t="shared" si="9"/>
        <v>JE-H(St)-FE 180/E30 2x0.8mm</v>
      </c>
      <c r="W24" s="145" t="str">
        <f t="shared" si="10"/>
        <v>m</v>
      </c>
      <c r="X24" s="165">
        <f t="shared" si="10"/>
        <v>800</v>
      </c>
    </row>
    <row r="25" spans="1:236" ht="51">
      <c r="A25" s="164">
        <v>10</v>
      </c>
      <c r="B25" s="165"/>
      <c r="C25" s="152" t="s">
        <v>560</v>
      </c>
      <c r="D25" s="111" t="s">
        <v>56</v>
      </c>
      <c r="E25" s="158">
        <v>150</v>
      </c>
      <c r="F25" s="23"/>
      <c r="G25" s="23"/>
      <c r="H25" s="23">
        <f t="shared" si="0"/>
        <v>0</v>
      </c>
      <c r="I25" s="23"/>
      <c r="J25" s="23"/>
      <c r="K25" s="24">
        <f t="shared" si="1"/>
        <v>0</v>
      </c>
      <c r="L25" s="24">
        <f t="shared" si="2"/>
        <v>0</v>
      </c>
      <c r="M25" s="24">
        <f t="shared" si="3"/>
        <v>0</v>
      </c>
      <c r="N25" s="24">
        <f t="shared" si="4"/>
        <v>0</v>
      </c>
      <c r="O25" s="24">
        <f t="shared" si="5"/>
        <v>0</v>
      </c>
      <c r="P25" s="24">
        <f t="shared" si="6"/>
        <v>0</v>
      </c>
      <c r="T25" s="145">
        <f t="shared" si="7"/>
        <v>10</v>
      </c>
      <c r="U25" s="145"/>
      <c r="V25" s="157" t="str">
        <f t="shared" si="9"/>
        <v xml:space="preserve">PVC gofrētās / gludās caurules D16 - 40 (dažādi izmēri, precizēt montāžas gaitā), komplektā ar stiprinājumiem, pagriezieniem, savienojumiem. </v>
      </c>
      <c r="W25" s="145" t="str">
        <f t="shared" si="10"/>
        <v>m</v>
      </c>
      <c r="X25" s="165">
        <f t="shared" si="10"/>
        <v>150</v>
      </c>
    </row>
    <row r="26" spans="1:236" ht="38.25">
      <c r="A26" s="164">
        <v>11</v>
      </c>
      <c r="B26" s="165"/>
      <c r="C26" s="153" t="s">
        <v>561</v>
      </c>
      <c r="D26" s="111" t="s">
        <v>61</v>
      </c>
      <c r="E26" s="158">
        <v>20</v>
      </c>
      <c r="F26" s="23"/>
      <c r="G26" s="23"/>
      <c r="H26" s="23">
        <f t="shared" si="0"/>
        <v>0</v>
      </c>
      <c r="I26" s="23"/>
      <c r="J26" s="23"/>
      <c r="K26" s="24">
        <f t="shared" si="1"/>
        <v>0</v>
      </c>
      <c r="L26" s="24">
        <f t="shared" si="2"/>
        <v>0</v>
      </c>
      <c r="M26" s="24">
        <f t="shared" si="3"/>
        <v>0</v>
      </c>
      <c r="N26" s="24">
        <f t="shared" si="4"/>
        <v>0</v>
      </c>
      <c r="O26" s="24">
        <f t="shared" si="5"/>
        <v>0</v>
      </c>
      <c r="P26" s="24">
        <f t="shared" si="6"/>
        <v>0</v>
      </c>
      <c r="T26" s="145">
        <f t="shared" si="7"/>
        <v>11</v>
      </c>
      <c r="U26" s="145"/>
      <c r="V26" s="157" t="str">
        <f t="shared" si="9"/>
        <v xml:space="preserve">Dažādu izmēru caurumu urbšana, cauri stāvu pārsegumiem, no 1 st. uz 2.st. urbumu D10-D32 </v>
      </c>
      <c r="W26" s="145" t="str">
        <f t="shared" si="10"/>
        <v>gb.</v>
      </c>
      <c r="X26" s="165">
        <f t="shared" si="10"/>
        <v>20</v>
      </c>
    </row>
    <row r="27" spans="1:236" ht="25.5">
      <c r="A27" s="164">
        <v>12</v>
      </c>
      <c r="B27" s="165"/>
      <c r="C27" s="153" t="s">
        <v>562</v>
      </c>
      <c r="D27" s="111" t="s">
        <v>64</v>
      </c>
      <c r="E27" s="158">
        <v>10</v>
      </c>
      <c r="F27" s="23"/>
      <c r="G27" s="23"/>
      <c r="H27" s="23">
        <f t="shared" si="0"/>
        <v>0</v>
      </c>
      <c r="I27" s="23"/>
      <c r="J27" s="23"/>
      <c r="K27" s="24">
        <f t="shared" si="1"/>
        <v>0</v>
      </c>
      <c r="L27" s="24">
        <f t="shared" si="2"/>
        <v>0</v>
      </c>
      <c r="M27" s="24">
        <f t="shared" si="3"/>
        <v>0</v>
      </c>
      <c r="N27" s="24">
        <f t="shared" si="4"/>
        <v>0</v>
      </c>
      <c r="O27" s="24">
        <f t="shared" si="5"/>
        <v>0</v>
      </c>
      <c r="P27" s="24">
        <f t="shared" si="6"/>
        <v>0</v>
      </c>
      <c r="T27" s="145">
        <f t="shared" si="7"/>
        <v>12</v>
      </c>
      <c r="U27" s="145"/>
      <c r="V27" s="157" t="str">
        <f t="shared" si="9"/>
        <v>Ugunsizturīgas metāla skavas kabeļu stiprināšanai (iepakojumā 100gab.)</v>
      </c>
      <c r="W27" s="145" t="str">
        <f t="shared" si="10"/>
        <v>kpl.</v>
      </c>
      <c r="X27" s="165">
        <f t="shared" si="10"/>
        <v>10</v>
      </c>
    </row>
    <row r="28" spans="1:236">
      <c r="A28" s="164">
        <v>13</v>
      </c>
      <c r="B28" s="165"/>
      <c r="C28" s="152" t="s">
        <v>563</v>
      </c>
      <c r="D28" s="111" t="s">
        <v>64</v>
      </c>
      <c r="E28" s="158">
        <v>1</v>
      </c>
      <c r="F28" s="23"/>
      <c r="G28" s="23"/>
      <c r="H28" s="23">
        <f t="shared" si="0"/>
        <v>0</v>
      </c>
      <c r="I28" s="23"/>
      <c r="J28" s="23"/>
      <c r="K28" s="24">
        <f t="shared" si="1"/>
        <v>0</v>
      </c>
      <c r="L28" s="24">
        <f t="shared" si="2"/>
        <v>0</v>
      </c>
      <c r="M28" s="24">
        <f t="shared" si="3"/>
        <v>0</v>
      </c>
      <c r="N28" s="24">
        <f t="shared" si="4"/>
        <v>0</v>
      </c>
      <c r="O28" s="24">
        <f t="shared" si="5"/>
        <v>0</v>
      </c>
      <c r="P28" s="24">
        <f t="shared" si="6"/>
        <v>0</v>
      </c>
      <c r="T28" s="145">
        <f t="shared" si="7"/>
        <v>13</v>
      </c>
      <c r="U28" s="145"/>
      <c r="V28" s="157" t="str">
        <f t="shared" si="9"/>
        <v>UAS elementu marķēšana</v>
      </c>
      <c r="W28" s="145" t="str">
        <f t="shared" si="10"/>
        <v>kpl.</v>
      </c>
      <c r="X28" s="165">
        <f t="shared" si="10"/>
        <v>1</v>
      </c>
    </row>
    <row r="29" spans="1:236" ht="13.5" thickBot="1">
      <c r="A29" s="164">
        <v>14</v>
      </c>
      <c r="B29" s="165"/>
      <c r="C29" s="153" t="s">
        <v>564</v>
      </c>
      <c r="D29" s="111" t="s">
        <v>64</v>
      </c>
      <c r="E29" s="158">
        <v>1</v>
      </c>
      <c r="F29" s="23"/>
      <c r="G29" s="23"/>
      <c r="H29" s="23">
        <f t="shared" si="0"/>
        <v>0</v>
      </c>
      <c r="I29" s="23"/>
      <c r="J29" s="23"/>
      <c r="K29" s="24">
        <f t="shared" si="1"/>
        <v>0</v>
      </c>
      <c r="L29" s="24">
        <f t="shared" si="2"/>
        <v>0</v>
      </c>
      <c r="M29" s="24">
        <f t="shared" si="3"/>
        <v>0</v>
      </c>
      <c r="N29" s="24">
        <f t="shared" si="4"/>
        <v>0</v>
      </c>
      <c r="O29" s="24">
        <f t="shared" si="5"/>
        <v>0</v>
      </c>
      <c r="P29" s="24">
        <f t="shared" si="6"/>
        <v>0</v>
      </c>
      <c r="T29" s="145">
        <f t="shared" si="7"/>
        <v>14</v>
      </c>
      <c r="U29" s="145"/>
      <c r="V29" s="157" t="str">
        <f t="shared" si="9"/>
        <v>UAS sistēmas programmēšanas darbi</v>
      </c>
      <c r="W29" s="145" t="str">
        <f t="shared" si="10"/>
        <v>kpl.</v>
      </c>
      <c r="X29" s="165">
        <f t="shared" si="10"/>
        <v>1</v>
      </c>
    </row>
    <row r="30" spans="1:236" ht="30" customHeight="1" thickBot="1">
      <c r="A30" s="256" t="s">
        <v>52</v>
      </c>
      <c r="B30" s="257"/>
      <c r="C30" s="257"/>
      <c r="D30" s="257"/>
      <c r="E30" s="257"/>
      <c r="F30" s="257"/>
      <c r="G30" s="257"/>
      <c r="H30" s="257"/>
      <c r="I30" s="257"/>
      <c r="J30" s="257"/>
      <c r="K30" s="257"/>
      <c r="L30" s="60">
        <f>SUM(L16:L29)</f>
        <v>0</v>
      </c>
      <c r="M30" s="60">
        <f>SUM(M16:M29)</f>
        <v>0</v>
      </c>
      <c r="N30" s="60">
        <f>SUM(N16:N29)</f>
        <v>0</v>
      </c>
      <c r="O30" s="60">
        <f>SUM(O16:O29)</f>
        <v>0</v>
      </c>
      <c r="P30" s="60">
        <f>SUM(P16:P29)</f>
        <v>0</v>
      </c>
      <c r="Q30" s="10"/>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row>
    <row r="31" spans="1:236" ht="12.75" customHeight="1">
      <c r="A31" s="58"/>
      <c r="B31" s="58"/>
      <c r="C31" s="58"/>
      <c r="D31" s="58"/>
      <c r="E31" s="58"/>
      <c r="F31" s="58"/>
      <c r="G31" s="58"/>
      <c r="H31" s="58"/>
      <c r="I31" s="58"/>
      <c r="J31" s="58"/>
      <c r="K31" s="58"/>
      <c r="L31" s="59"/>
      <c r="M31" s="59"/>
      <c r="N31" s="59"/>
      <c r="O31" s="59"/>
      <c r="P31" s="59"/>
      <c r="Q31" s="10"/>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row>
    <row r="32" spans="1:236" ht="22.5" customHeight="1">
      <c r="A32" s="146" t="s">
        <v>53</v>
      </c>
      <c r="B32" s="58"/>
      <c r="C32" s="58"/>
      <c r="D32" s="58"/>
      <c r="E32" s="58"/>
      <c r="F32" s="58"/>
      <c r="G32" s="58"/>
      <c r="H32" s="58"/>
      <c r="I32" s="58"/>
      <c r="J32" s="58"/>
      <c r="K32" s="58"/>
      <c r="L32" s="59"/>
      <c r="M32" s="59"/>
      <c r="N32" s="59"/>
      <c r="O32" s="59"/>
      <c r="P32" s="59"/>
      <c r="Q32" s="10"/>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row>
    <row r="33" spans="1:236">
      <c r="A33" s="3"/>
      <c r="B33" s="26"/>
      <c r="C33" s="27"/>
      <c r="D33" s="28"/>
      <c r="E33" s="25"/>
      <c r="F33" s="29"/>
      <c r="G33" s="30"/>
      <c r="H33" s="30"/>
      <c r="I33" s="30"/>
      <c r="J33" s="30"/>
      <c r="K33" s="31"/>
      <c r="L33" s="31"/>
      <c r="M33" s="31"/>
      <c r="N33" s="31"/>
      <c r="O33" s="32"/>
      <c r="P33" s="32"/>
      <c r="Q33" s="12"/>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row>
    <row r="34" spans="1:236">
      <c r="A34" s="26"/>
      <c r="B34" s="26"/>
      <c r="C34" s="27"/>
      <c r="D34" s="28"/>
      <c r="E34" s="25"/>
      <c r="F34" s="29"/>
      <c r="G34" s="30"/>
      <c r="H34" s="30"/>
      <c r="I34" s="30"/>
      <c r="J34" s="30"/>
      <c r="K34" s="31"/>
      <c r="L34" s="31"/>
      <c r="M34" s="31"/>
      <c r="N34" s="31"/>
      <c r="O34" s="32"/>
      <c r="P34" s="32"/>
      <c r="Q34" s="12"/>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row>
    <row r="35" spans="1:236" ht="13.5">
      <c r="B35" s="61"/>
      <c r="C35" s="71" t="s">
        <v>6</v>
      </c>
      <c r="D35" s="248">
        <f>KOPTĀME!B25</f>
        <v>0</v>
      </c>
      <c r="E35" s="248"/>
      <c r="F35" s="248"/>
      <c r="G35" s="248"/>
      <c r="H35" s="248"/>
      <c r="I35" s="248"/>
      <c r="J35" s="248"/>
      <c r="K35" s="248"/>
      <c r="L35" s="248"/>
      <c r="M35" s="248"/>
      <c r="N35" s="248"/>
      <c r="O35" s="248"/>
      <c r="P35" s="248"/>
    </row>
    <row r="36" spans="1:236" ht="10.5" customHeight="1">
      <c r="B36" s="61"/>
      <c r="C36" s="72"/>
      <c r="D36" s="204" t="s">
        <v>7</v>
      </c>
      <c r="E36" s="204"/>
      <c r="F36" s="204"/>
      <c r="G36" s="204"/>
      <c r="H36" s="204"/>
      <c r="I36" s="204"/>
      <c r="J36" s="204"/>
      <c r="K36" s="204"/>
      <c r="L36" s="204"/>
      <c r="M36" s="204"/>
      <c r="N36" s="204"/>
      <c r="O36" s="204"/>
      <c r="P36" s="204"/>
    </row>
    <row r="37" spans="1:236" s="6" customFormat="1" ht="10.5" customHeight="1">
      <c r="A37" s="4"/>
      <c r="B37" s="61"/>
      <c r="C37" s="72"/>
      <c r="D37" s="168"/>
      <c r="E37" s="168"/>
      <c r="F37" s="168"/>
      <c r="G37" s="168"/>
      <c r="H37" s="168"/>
      <c r="I37" s="168"/>
      <c r="J37" s="168"/>
      <c r="K37" s="168"/>
      <c r="L37" s="168"/>
      <c r="M37" s="168"/>
      <c r="N37" s="168"/>
      <c r="O37" s="168"/>
      <c r="P37" s="168"/>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row>
    <row r="38" spans="1:236" s="6" customFormat="1" ht="15">
      <c r="A38" s="4"/>
      <c r="B38" s="61"/>
      <c r="C38" s="100" t="s">
        <v>39</v>
      </c>
      <c r="D38" s="251">
        <f>KOPTĀME!B30</f>
        <v>0</v>
      </c>
      <c r="E38" s="251"/>
      <c r="F38" s="251"/>
      <c r="G38" s="147"/>
      <c r="H38" s="147"/>
      <c r="I38" s="147"/>
      <c r="J38" s="147"/>
      <c r="K38" s="147"/>
      <c r="L38" s="147"/>
      <c r="M38" s="148"/>
      <c r="N38" s="149"/>
      <c r="O38" s="2"/>
      <c r="P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row>
    <row r="39" spans="1:236" s="6" customFormat="1" ht="14.25">
      <c r="A39" s="4"/>
      <c r="B39" s="61"/>
      <c r="C39" s="76"/>
      <c r="D39" s="77"/>
      <c r="E39" s="76"/>
      <c r="F39" s="65"/>
      <c r="G39" s="150"/>
      <c r="H39" s="150"/>
      <c r="I39" s="150"/>
      <c r="J39" s="150"/>
      <c r="K39" s="150"/>
      <c r="L39" s="150"/>
      <c r="M39" s="150"/>
      <c r="N39" s="151"/>
      <c r="O39" s="2"/>
      <c r="P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row>
    <row r="40" spans="1:236" s="6" customFormat="1" ht="13.5">
      <c r="A40" s="4"/>
      <c r="B40" s="61"/>
      <c r="C40" s="71" t="s">
        <v>12</v>
      </c>
      <c r="D40" s="247">
        <f>'1_Kopsav.'!C42</f>
        <v>0</v>
      </c>
      <c r="E40" s="247"/>
      <c r="F40" s="247"/>
      <c r="G40" s="247"/>
      <c r="H40" s="247"/>
      <c r="I40" s="247"/>
      <c r="J40" s="247"/>
      <c r="K40" s="247"/>
      <c r="L40" s="247"/>
      <c r="M40" s="247"/>
      <c r="N40" s="247"/>
      <c r="O40" s="247"/>
      <c r="P40" s="247"/>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row>
    <row r="41" spans="1:236" s="6" customFormat="1">
      <c r="A41" s="4"/>
      <c r="B41" s="61"/>
      <c r="C41" s="72"/>
      <c r="D41" s="204" t="s">
        <v>7</v>
      </c>
      <c r="E41" s="204"/>
      <c r="F41" s="204"/>
      <c r="G41" s="204"/>
      <c r="H41" s="204"/>
      <c r="I41" s="204"/>
      <c r="J41" s="204"/>
      <c r="K41" s="204"/>
      <c r="L41" s="204"/>
      <c r="M41" s="204"/>
      <c r="N41" s="204"/>
      <c r="O41" s="204"/>
      <c r="P41" s="204"/>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row>
    <row r="42" spans="1:236" s="6" customFormat="1" ht="9" customHeight="1">
      <c r="A42" s="4"/>
      <c r="B42" s="4"/>
      <c r="C42" s="72"/>
      <c r="D42" s="205"/>
      <c r="E42" s="205"/>
      <c r="F42" s="205"/>
      <c r="G42" s="33"/>
      <c r="H42" s="33"/>
      <c r="I42" s="33"/>
      <c r="J42" s="33"/>
      <c r="K42" s="2"/>
      <c r="L42" s="3"/>
      <c r="M42" s="3"/>
      <c r="N42" s="3"/>
      <c r="O42" s="3"/>
      <c r="P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row>
    <row r="43" spans="1:236" s="6" customFormat="1" ht="13.5">
      <c r="A43" s="4"/>
      <c r="B43" s="4"/>
      <c r="C43" s="75" t="s">
        <v>8</v>
      </c>
      <c r="D43" s="101">
        <f>KOPTĀME!B28</f>
        <v>0</v>
      </c>
      <c r="E43" s="101"/>
      <c r="F43" s="72"/>
      <c r="G43" s="33"/>
      <c r="H43" s="33"/>
      <c r="K43" s="3"/>
      <c r="L43" s="3"/>
      <c r="M43" s="3"/>
      <c r="N43" s="3"/>
      <c r="O43" s="3"/>
      <c r="P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row>
  </sheetData>
  <sheetProtection algorithmName="SHA-512" hashValue="kEci5uw8K2eMRNWKfhREOd7I/DmmH4YR6vaxQ+WR4wR3FJCWgmcQ8WwXHEWv/KB01huPTbvgc2CoSBX8ta88YQ==" saltValue="1sY2PVIKm6/nUPG4DzPhIg==" spinCount="100000" sheet="1" formatCells="0" formatColumns="0" formatRows="0" insertColumns="0" insertRows="0" insertHyperlinks="0" deleteColumns="0" deleteRows="0" selectLockedCells="1" sort="0" autoFilter="0" pivotTables="0"/>
  <autoFilter ref="A15:IB30" xr:uid="{00000000-0009-0000-0000-000006000000}"/>
  <mergeCells count="22">
    <mergeCell ref="X14:X15"/>
    <mergeCell ref="A30:K30"/>
    <mergeCell ref="A6:P6"/>
    <mergeCell ref="N11:O11"/>
    <mergeCell ref="N12:O12"/>
    <mergeCell ref="A14:A15"/>
    <mergeCell ref="B14:B15"/>
    <mergeCell ref="C14:C15"/>
    <mergeCell ref="D14:D15"/>
    <mergeCell ref="E14:E15"/>
    <mergeCell ref="F14:K14"/>
    <mergeCell ref="L14:P14"/>
    <mergeCell ref="D42:F42"/>
    <mergeCell ref="T14:T15"/>
    <mergeCell ref="U14:U15"/>
    <mergeCell ref="V14:V15"/>
    <mergeCell ref="W14:W15"/>
    <mergeCell ref="D35:P35"/>
    <mergeCell ref="D36:P36"/>
    <mergeCell ref="D38:F38"/>
    <mergeCell ref="D40:P40"/>
    <mergeCell ref="D41:P41"/>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B48"/>
  <sheetViews>
    <sheetView view="pageBreakPreview" topLeftCell="F13" zoomScaleNormal="100" zoomScaleSheetLayoutView="100" workbookViewId="0">
      <selection activeCell="F23" sqref="F23"/>
    </sheetView>
  </sheetViews>
  <sheetFormatPr defaultRowHeight="12.75"/>
  <cols>
    <col min="1" max="1" width="6.28515625" style="4" customWidth="1"/>
    <col min="2" max="2" width="3.425781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6</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565</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566</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P35</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64">
        <v>1</v>
      </c>
      <c r="B16" s="164"/>
      <c r="C16" s="152" t="s">
        <v>567</v>
      </c>
      <c r="D16" s="111" t="s">
        <v>64</v>
      </c>
      <c r="E16" s="158">
        <v>1</v>
      </c>
      <c r="F16" s="23"/>
      <c r="G16" s="23"/>
      <c r="H16" s="23">
        <f t="shared" ref="H16:H34" si="0">ROUND(F16*G16,2)</f>
        <v>0</v>
      </c>
      <c r="I16" s="23"/>
      <c r="J16" s="23"/>
      <c r="K16" s="24">
        <f t="shared" ref="K16:K34" si="1">H16+I16+J16</f>
        <v>0</v>
      </c>
      <c r="L16" s="24">
        <f t="shared" ref="L16:L34" si="2">ROUND(E16*F16,2)</f>
        <v>0</v>
      </c>
      <c r="M16" s="24">
        <f t="shared" ref="M16:M34" si="3">ROUND(E16*H16,2)</f>
        <v>0</v>
      </c>
      <c r="N16" s="24">
        <f t="shared" ref="N16:N34" si="4">ROUND(E16*I16,2)</f>
        <v>0</v>
      </c>
      <c r="O16" s="24">
        <f t="shared" ref="O16:O34" si="5">ROUND(E16*J16,2)</f>
        <v>0</v>
      </c>
      <c r="P16" s="24">
        <f t="shared" ref="P16:P34" si="6">M16+N16+O16</f>
        <v>0</v>
      </c>
      <c r="T16" s="145">
        <f t="shared" ref="T16:T34" si="7">A16</f>
        <v>1</v>
      </c>
      <c r="U16" s="145"/>
      <c r="V16" s="157" t="str">
        <f t="shared" ref="V16:X31" si="8">C16</f>
        <v>Apsardzes panelis Paradox EVOHD</v>
      </c>
      <c r="W16" s="145" t="str">
        <f t="shared" si="8"/>
        <v>kpl.</v>
      </c>
      <c r="X16" s="165">
        <f t="shared" si="8"/>
        <v>1</v>
      </c>
    </row>
    <row r="17" spans="1:24">
      <c r="A17" s="164">
        <v>2</v>
      </c>
      <c r="B17" s="165"/>
      <c r="C17" s="153" t="s">
        <v>568</v>
      </c>
      <c r="D17" s="111" t="s">
        <v>61</v>
      </c>
      <c r="E17" s="158">
        <v>1</v>
      </c>
      <c r="F17" s="23"/>
      <c r="G17" s="23"/>
      <c r="H17" s="23">
        <f t="shared" si="0"/>
        <v>0</v>
      </c>
      <c r="I17" s="23"/>
      <c r="J17" s="23"/>
      <c r="K17" s="24">
        <f t="shared" si="1"/>
        <v>0</v>
      </c>
      <c r="L17" s="24">
        <f t="shared" si="2"/>
        <v>0</v>
      </c>
      <c r="M17" s="24">
        <f t="shared" si="3"/>
        <v>0</v>
      </c>
      <c r="N17" s="24">
        <f t="shared" si="4"/>
        <v>0</v>
      </c>
      <c r="O17" s="24">
        <f t="shared" si="5"/>
        <v>0</v>
      </c>
      <c r="P17" s="24">
        <f t="shared" si="6"/>
        <v>0</v>
      </c>
      <c r="T17" s="145">
        <f t="shared" si="7"/>
        <v>2</v>
      </c>
      <c r="U17" s="145"/>
      <c r="V17" s="157" t="str">
        <f t="shared" si="8"/>
        <v>Apsardzes pults TM70 Touch vai analogs</v>
      </c>
      <c r="W17" s="145" t="str">
        <f t="shared" si="8"/>
        <v>gb.</v>
      </c>
      <c r="X17" s="165">
        <f t="shared" si="8"/>
        <v>1</v>
      </c>
    </row>
    <row r="18" spans="1:24" ht="38.25">
      <c r="A18" s="164">
        <v>3</v>
      </c>
      <c r="B18" s="165"/>
      <c r="C18" s="152" t="s">
        <v>569</v>
      </c>
      <c r="D18" s="111" t="s">
        <v>61</v>
      </c>
      <c r="E18" s="158">
        <v>1</v>
      </c>
      <c r="F18" s="23"/>
      <c r="G18" s="23"/>
      <c r="H18" s="23">
        <f t="shared" si="0"/>
        <v>0</v>
      </c>
      <c r="I18" s="23"/>
      <c r="J18" s="23"/>
      <c r="K18" s="24">
        <f t="shared" si="1"/>
        <v>0</v>
      </c>
      <c r="L18" s="24">
        <f t="shared" si="2"/>
        <v>0</v>
      </c>
      <c r="M18" s="24">
        <f t="shared" si="3"/>
        <v>0</v>
      </c>
      <c r="N18" s="24">
        <f t="shared" si="4"/>
        <v>0</v>
      </c>
      <c r="O18" s="24">
        <f t="shared" si="5"/>
        <v>0</v>
      </c>
      <c r="P18" s="24">
        <f t="shared" si="6"/>
        <v>0</v>
      </c>
      <c r="T18" s="145">
        <f t="shared" si="7"/>
        <v>3</v>
      </c>
      <c r="U18" s="145"/>
      <c r="V18" s="157" t="str">
        <f t="shared" si="8"/>
        <v>32 Zonu paplašinātājs ZX32D 32-zonu paplašināšanas modulis (DIN sliede) ar 2.85A barošanu</v>
      </c>
      <c r="W18" s="145" t="str">
        <f t="shared" si="8"/>
        <v>gb.</v>
      </c>
      <c r="X18" s="165">
        <f t="shared" si="8"/>
        <v>1</v>
      </c>
    </row>
    <row r="19" spans="1:24" ht="25.5">
      <c r="A19" s="164">
        <v>4</v>
      </c>
      <c r="B19" s="165"/>
      <c r="C19" s="152" t="s">
        <v>570</v>
      </c>
      <c r="D19" s="111" t="s">
        <v>61</v>
      </c>
      <c r="E19" s="158">
        <v>2</v>
      </c>
      <c r="F19" s="23"/>
      <c r="G19" s="23"/>
      <c r="H19" s="23">
        <f t="shared" si="0"/>
        <v>0</v>
      </c>
      <c r="I19" s="23"/>
      <c r="J19" s="23"/>
      <c r="K19" s="24">
        <f t="shared" si="1"/>
        <v>0</v>
      </c>
      <c r="L19" s="24">
        <f t="shared" si="2"/>
        <v>0</v>
      </c>
      <c r="M19" s="24">
        <f t="shared" si="3"/>
        <v>0</v>
      </c>
      <c r="N19" s="24">
        <f t="shared" si="4"/>
        <v>0</v>
      </c>
      <c r="O19" s="24">
        <f t="shared" si="5"/>
        <v>0</v>
      </c>
      <c r="P19" s="24">
        <f t="shared" si="6"/>
        <v>0</v>
      </c>
      <c r="T19" s="145">
        <f t="shared" si="7"/>
        <v>4</v>
      </c>
      <c r="U19" s="145"/>
      <c r="V19" s="157" t="str">
        <f t="shared" si="8"/>
        <v>Metāla kārba ar transformatoru 280x290x80 Paradox vai AWO147 vai analogs</v>
      </c>
      <c r="W19" s="145" t="str">
        <f t="shared" si="8"/>
        <v>gb.</v>
      </c>
      <c r="X19" s="165">
        <f t="shared" si="8"/>
        <v>2</v>
      </c>
    </row>
    <row r="20" spans="1:24">
      <c r="A20" s="164">
        <v>5</v>
      </c>
      <c r="B20" s="165"/>
      <c r="C20" s="152" t="s">
        <v>571</v>
      </c>
      <c r="D20" s="111" t="s">
        <v>61</v>
      </c>
      <c r="E20" s="158">
        <v>2</v>
      </c>
      <c r="F20" s="23"/>
      <c r="G20" s="23"/>
      <c r="H20" s="23">
        <f t="shared" si="0"/>
        <v>0</v>
      </c>
      <c r="I20" s="23"/>
      <c r="J20" s="23"/>
      <c r="K20" s="24">
        <f t="shared" si="1"/>
        <v>0</v>
      </c>
      <c r="L20" s="24">
        <f t="shared" si="2"/>
        <v>0</v>
      </c>
      <c r="M20" s="24">
        <f t="shared" si="3"/>
        <v>0</v>
      </c>
      <c r="N20" s="24">
        <f t="shared" si="4"/>
        <v>0</v>
      </c>
      <c r="O20" s="24">
        <f t="shared" si="5"/>
        <v>0</v>
      </c>
      <c r="P20" s="24">
        <f t="shared" si="6"/>
        <v>0</v>
      </c>
      <c r="T20" s="145">
        <f t="shared" si="7"/>
        <v>5</v>
      </c>
      <c r="U20" s="145"/>
      <c r="V20" s="157" t="str">
        <f t="shared" si="8"/>
        <v>Akumulators 12V 7Ah</v>
      </c>
      <c r="W20" s="145" t="str">
        <f t="shared" si="8"/>
        <v>gb.</v>
      </c>
      <c r="X20" s="165">
        <f t="shared" si="8"/>
        <v>2</v>
      </c>
    </row>
    <row r="21" spans="1:24" ht="25.5">
      <c r="A21" s="164">
        <v>6</v>
      </c>
      <c r="B21" s="165"/>
      <c r="C21" s="153" t="s">
        <v>572</v>
      </c>
      <c r="D21" s="111" t="s">
        <v>61</v>
      </c>
      <c r="E21" s="158">
        <v>10</v>
      </c>
      <c r="F21" s="23"/>
      <c r="G21" s="23"/>
      <c r="H21" s="23">
        <f t="shared" si="0"/>
        <v>0</v>
      </c>
      <c r="I21" s="23"/>
      <c r="J21" s="23"/>
      <c r="K21" s="24">
        <f t="shared" si="1"/>
        <v>0</v>
      </c>
      <c r="L21" s="24">
        <f t="shared" si="2"/>
        <v>0</v>
      </c>
      <c r="M21" s="24">
        <f t="shared" si="3"/>
        <v>0</v>
      </c>
      <c r="N21" s="24">
        <f t="shared" si="4"/>
        <v>0</v>
      </c>
      <c r="O21" s="24">
        <f t="shared" si="5"/>
        <v>0</v>
      </c>
      <c r="P21" s="24">
        <f t="shared" si="6"/>
        <v>0</v>
      </c>
      <c r="T21" s="145">
        <f t="shared" si="7"/>
        <v>6</v>
      </c>
      <c r="U21" s="145"/>
      <c r="V21" s="157" t="str">
        <f t="shared" si="8"/>
        <v>Infrasarkanais kustību + stikla plīšanas detektors DSC LC-102PIGBSS</v>
      </c>
      <c r="W21" s="145" t="str">
        <f t="shared" si="8"/>
        <v>gb.</v>
      </c>
      <c r="X21" s="165">
        <f t="shared" si="8"/>
        <v>10</v>
      </c>
    </row>
    <row r="22" spans="1:24" ht="25.5">
      <c r="A22" s="164">
        <v>7</v>
      </c>
      <c r="B22" s="165"/>
      <c r="C22" s="152" t="s">
        <v>573</v>
      </c>
      <c r="D22" s="111" t="s">
        <v>61</v>
      </c>
      <c r="E22" s="158">
        <v>6</v>
      </c>
      <c r="F22" s="23"/>
      <c r="G22" s="23"/>
      <c r="H22" s="23">
        <f t="shared" si="0"/>
        <v>0</v>
      </c>
      <c r="I22" s="23"/>
      <c r="J22" s="23"/>
      <c r="K22" s="24">
        <f t="shared" si="1"/>
        <v>0</v>
      </c>
      <c r="L22" s="24">
        <f t="shared" si="2"/>
        <v>0</v>
      </c>
      <c r="M22" s="24">
        <f t="shared" si="3"/>
        <v>0</v>
      </c>
      <c r="N22" s="24">
        <f t="shared" si="4"/>
        <v>0</v>
      </c>
      <c r="O22" s="24">
        <f t="shared" si="5"/>
        <v>0</v>
      </c>
      <c r="P22" s="24">
        <f t="shared" si="6"/>
        <v>0</v>
      </c>
      <c r="T22" s="145">
        <f t="shared" si="7"/>
        <v>7</v>
      </c>
      <c r="U22" s="145"/>
      <c r="V22" s="157" t="str">
        <f t="shared" si="8"/>
        <v>Infrasarkanais kustību detektors DSC LC-100PI</v>
      </c>
      <c r="W22" s="145" t="str">
        <f t="shared" si="8"/>
        <v>gb.</v>
      </c>
      <c r="X22" s="165">
        <f t="shared" si="8"/>
        <v>6</v>
      </c>
    </row>
    <row r="23" spans="1:24">
      <c r="A23" s="164">
        <v>8</v>
      </c>
      <c r="B23" s="165"/>
      <c r="C23" s="153" t="s">
        <v>574</v>
      </c>
      <c r="D23" s="111" t="s">
        <v>61</v>
      </c>
      <c r="E23" s="158">
        <v>9</v>
      </c>
      <c r="F23" s="23"/>
      <c r="G23" s="23"/>
      <c r="H23" s="23">
        <f t="shared" si="0"/>
        <v>0</v>
      </c>
      <c r="I23" s="23"/>
      <c r="J23" s="23"/>
      <c r="K23" s="24">
        <f t="shared" si="1"/>
        <v>0</v>
      </c>
      <c r="L23" s="24">
        <f t="shared" si="2"/>
        <v>0</v>
      </c>
      <c r="M23" s="24">
        <f t="shared" si="3"/>
        <v>0</v>
      </c>
      <c r="N23" s="24">
        <f t="shared" si="4"/>
        <v>0</v>
      </c>
      <c r="O23" s="24">
        <f t="shared" si="5"/>
        <v>0</v>
      </c>
      <c r="P23" s="24">
        <f t="shared" si="6"/>
        <v>0</v>
      </c>
      <c r="T23" s="145">
        <f t="shared" si="7"/>
        <v>8</v>
      </c>
      <c r="U23" s="145"/>
      <c r="V23" s="157" t="str">
        <f t="shared" si="8"/>
        <v>Āra kustību detektors DG85</v>
      </c>
      <c r="W23" s="145" t="str">
        <f t="shared" si="8"/>
        <v>gb.</v>
      </c>
      <c r="X23" s="165">
        <f t="shared" si="8"/>
        <v>9</v>
      </c>
    </row>
    <row r="24" spans="1:24">
      <c r="A24" s="164">
        <v>9</v>
      </c>
      <c r="B24" s="165"/>
      <c r="C24" s="152" t="s">
        <v>575</v>
      </c>
      <c r="D24" s="111" t="s">
        <v>61</v>
      </c>
      <c r="E24" s="158">
        <v>9</v>
      </c>
      <c r="F24" s="23"/>
      <c r="G24" s="23"/>
      <c r="H24" s="23">
        <f t="shared" si="0"/>
        <v>0</v>
      </c>
      <c r="I24" s="23"/>
      <c r="J24" s="23"/>
      <c r="K24" s="24">
        <f t="shared" si="1"/>
        <v>0</v>
      </c>
      <c r="L24" s="24">
        <f t="shared" si="2"/>
        <v>0</v>
      </c>
      <c r="M24" s="24">
        <f t="shared" si="3"/>
        <v>0</v>
      </c>
      <c r="N24" s="24">
        <f t="shared" si="4"/>
        <v>0</v>
      </c>
      <c r="O24" s="24">
        <f t="shared" si="5"/>
        <v>0</v>
      </c>
      <c r="P24" s="24">
        <f t="shared" si="6"/>
        <v>0</v>
      </c>
      <c r="T24" s="145">
        <f t="shared" si="7"/>
        <v>9</v>
      </c>
      <c r="U24" s="145"/>
      <c r="V24" s="157" t="str">
        <f t="shared" si="8"/>
        <v>Detektoru kronšteins PARADOX SB85</v>
      </c>
      <c r="W24" s="145" t="str">
        <f t="shared" si="8"/>
        <v>gb.</v>
      </c>
      <c r="X24" s="165">
        <f t="shared" si="8"/>
        <v>9</v>
      </c>
    </row>
    <row r="25" spans="1:24">
      <c r="A25" s="164">
        <v>10</v>
      </c>
      <c r="B25" s="165"/>
      <c r="C25" s="152" t="s">
        <v>576</v>
      </c>
      <c r="D25" s="111" t="s">
        <v>58</v>
      </c>
      <c r="E25" s="158">
        <v>16</v>
      </c>
      <c r="F25" s="23"/>
      <c r="G25" s="23"/>
      <c r="H25" s="23">
        <f t="shared" si="0"/>
        <v>0</v>
      </c>
      <c r="I25" s="23"/>
      <c r="J25" s="23"/>
      <c r="K25" s="24">
        <f t="shared" si="1"/>
        <v>0</v>
      </c>
      <c r="L25" s="24">
        <f t="shared" si="2"/>
        <v>0</v>
      </c>
      <c r="M25" s="24">
        <f t="shared" si="3"/>
        <v>0</v>
      </c>
      <c r="N25" s="24">
        <f t="shared" si="4"/>
        <v>0</v>
      </c>
      <c r="O25" s="24">
        <f t="shared" si="5"/>
        <v>0</v>
      </c>
      <c r="P25" s="24">
        <f t="shared" si="6"/>
        <v>0</v>
      </c>
      <c r="T25" s="145">
        <f t="shared" si="7"/>
        <v>10</v>
      </c>
      <c r="U25" s="145"/>
      <c r="V25" s="157" t="str">
        <f t="shared" si="8"/>
        <v>Detektoru kronšteins DSC LC-MBS</v>
      </c>
      <c r="W25" s="145" t="str">
        <f t="shared" si="8"/>
        <v>gb</v>
      </c>
      <c r="X25" s="165">
        <f t="shared" si="8"/>
        <v>16</v>
      </c>
    </row>
    <row r="26" spans="1:24">
      <c r="A26" s="164">
        <v>11</v>
      </c>
      <c r="B26" s="165"/>
      <c r="C26" s="153" t="s">
        <v>577</v>
      </c>
      <c r="D26" s="111" t="s">
        <v>61</v>
      </c>
      <c r="E26" s="158">
        <v>2</v>
      </c>
      <c r="F26" s="23"/>
      <c r="G26" s="23"/>
      <c r="H26" s="23">
        <f t="shared" si="0"/>
        <v>0</v>
      </c>
      <c r="I26" s="23"/>
      <c r="J26" s="23"/>
      <c r="K26" s="24">
        <f t="shared" si="1"/>
        <v>0</v>
      </c>
      <c r="L26" s="24">
        <f t="shared" si="2"/>
        <v>0</v>
      </c>
      <c r="M26" s="24">
        <f t="shared" si="3"/>
        <v>0</v>
      </c>
      <c r="N26" s="24">
        <f t="shared" si="4"/>
        <v>0</v>
      </c>
      <c r="O26" s="24">
        <f t="shared" si="5"/>
        <v>0</v>
      </c>
      <c r="P26" s="24">
        <f t="shared" si="6"/>
        <v>0</v>
      </c>
      <c r="T26" s="145">
        <f t="shared" si="7"/>
        <v>11</v>
      </c>
      <c r="U26" s="145"/>
      <c r="V26" s="157" t="str">
        <f t="shared" si="8"/>
        <v>Trauksmes sirēna LD96</v>
      </c>
      <c r="W26" s="145" t="str">
        <f t="shared" si="8"/>
        <v>gb.</v>
      </c>
      <c r="X26" s="165">
        <f t="shared" si="8"/>
        <v>2</v>
      </c>
    </row>
    <row r="27" spans="1:24">
      <c r="A27" s="164">
        <v>12</v>
      </c>
      <c r="B27" s="165"/>
      <c r="C27" s="153" t="s">
        <v>578</v>
      </c>
      <c r="D27" s="111" t="s">
        <v>61</v>
      </c>
      <c r="E27" s="158">
        <v>1</v>
      </c>
      <c r="F27" s="23"/>
      <c r="G27" s="23"/>
      <c r="H27" s="23">
        <f t="shared" si="0"/>
        <v>0</v>
      </c>
      <c r="I27" s="23"/>
      <c r="J27" s="23"/>
      <c r="K27" s="24">
        <f t="shared" si="1"/>
        <v>0</v>
      </c>
      <c r="L27" s="24">
        <f t="shared" si="2"/>
        <v>0</v>
      </c>
      <c r="M27" s="24">
        <f t="shared" si="3"/>
        <v>0</v>
      </c>
      <c r="N27" s="24">
        <f t="shared" si="4"/>
        <v>0</v>
      </c>
      <c r="O27" s="24">
        <f t="shared" si="5"/>
        <v>0</v>
      </c>
      <c r="P27" s="24">
        <f t="shared" si="6"/>
        <v>0</v>
      </c>
      <c r="T27" s="145">
        <f t="shared" si="7"/>
        <v>12</v>
      </c>
      <c r="U27" s="145"/>
      <c r="V27" s="157" t="str">
        <f t="shared" si="8"/>
        <v>Āra sirēna ar stroblampu SL-200BR(zila)</v>
      </c>
      <c r="W27" s="145" t="str">
        <f t="shared" si="8"/>
        <v>gb.</v>
      </c>
      <c r="X27" s="165">
        <f t="shared" si="8"/>
        <v>1</v>
      </c>
    </row>
    <row r="28" spans="1:24">
      <c r="A28" s="164">
        <v>13</v>
      </c>
      <c r="B28" s="165"/>
      <c r="C28" s="152" t="s">
        <v>579</v>
      </c>
      <c r="D28" s="111" t="s">
        <v>61</v>
      </c>
      <c r="E28" s="158">
        <v>19</v>
      </c>
      <c r="F28" s="23"/>
      <c r="G28" s="23"/>
      <c r="H28" s="23">
        <f t="shared" si="0"/>
        <v>0</v>
      </c>
      <c r="I28" s="23"/>
      <c r="J28" s="23"/>
      <c r="K28" s="24">
        <f t="shared" si="1"/>
        <v>0</v>
      </c>
      <c r="L28" s="24">
        <f t="shared" si="2"/>
        <v>0</v>
      </c>
      <c r="M28" s="24">
        <f t="shared" si="3"/>
        <v>0</v>
      </c>
      <c r="N28" s="24">
        <f t="shared" si="4"/>
        <v>0</v>
      </c>
      <c r="O28" s="24">
        <f t="shared" si="5"/>
        <v>0</v>
      </c>
      <c r="P28" s="24">
        <f t="shared" si="6"/>
        <v>0</v>
      </c>
      <c r="T28" s="145">
        <f t="shared" si="7"/>
        <v>13</v>
      </c>
      <c r="U28" s="145"/>
      <c r="V28" s="157" t="str">
        <f t="shared" si="8"/>
        <v>Magnētiskais kontakts TANE vai analogs</v>
      </c>
      <c r="W28" s="145" t="str">
        <f t="shared" si="8"/>
        <v>gb.</v>
      </c>
      <c r="X28" s="165">
        <f t="shared" si="8"/>
        <v>19</v>
      </c>
    </row>
    <row r="29" spans="1:24">
      <c r="A29" s="164">
        <v>14</v>
      </c>
      <c r="B29" s="165"/>
      <c r="C29" s="153" t="s">
        <v>580</v>
      </c>
      <c r="D29" s="111" t="s">
        <v>56</v>
      </c>
      <c r="E29" s="158">
        <v>1050</v>
      </c>
      <c r="F29" s="23"/>
      <c r="G29" s="23"/>
      <c r="H29" s="23">
        <f t="shared" si="0"/>
        <v>0</v>
      </c>
      <c r="I29" s="23"/>
      <c r="J29" s="23"/>
      <c r="K29" s="24">
        <f t="shared" si="1"/>
        <v>0</v>
      </c>
      <c r="L29" s="24">
        <f t="shared" si="2"/>
        <v>0</v>
      </c>
      <c r="M29" s="24">
        <f t="shared" si="3"/>
        <v>0</v>
      </c>
      <c r="N29" s="24">
        <f t="shared" si="4"/>
        <v>0</v>
      </c>
      <c r="O29" s="24">
        <f t="shared" si="5"/>
        <v>0</v>
      </c>
      <c r="P29" s="24">
        <f t="shared" si="6"/>
        <v>0</v>
      </c>
      <c r="T29" s="145">
        <f t="shared" si="7"/>
        <v>14</v>
      </c>
      <c r="U29" s="145"/>
      <c r="V29" s="157" t="str">
        <f t="shared" si="8"/>
        <v>Kabelis CQR 6x0,22</v>
      </c>
      <c r="W29" s="145" t="str">
        <f t="shared" si="8"/>
        <v>m</v>
      </c>
      <c r="X29" s="165">
        <f t="shared" si="8"/>
        <v>1050</v>
      </c>
    </row>
    <row r="30" spans="1:24" ht="25.5">
      <c r="A30" s="164">
        <v>15</v>
      </c>
      <c r="B30" s="165"/>
      <c r="C30" s="152" t="s">
        <v>581</v>
      </c>
      <c r="D30" s="111" t="s">
        <v>56</v>
      </c>
      <c r="E30" s="158">
        <v>30</v>
      </c>
      <c r="F30" s="23"/>
      <c r="G30" s="23"/>
      <c r="H30" s="23">
        <f t="shared" si="0"/>
        <v>0</v>
      </c>
      <c r="I30" s="23"/>
      <c r="J30" s="23"/>
      <c r="K30" s="24">
        <f t="shared" si="1"/>
        <v>0</v>
      </c>
      <c r="L30" s="24">
        <f t="shared" si="2"/>
        <v>0</v>
      </c>
      <c r="M30" s="24">
        <f t="shared" si="3"/>
        <v>0</v>
      </c>
      <c r="N30" s="24">
        <f t="shared" si="4"/>
        <v>0</v>
      </c>
      <c r="O30" s="24">
        <f t="shared" si="5"/>
        <v>0</v>
      </c>
      <c r="P30" s="24">
        <f t="shared" si="6"/>
        <v>0</v>
      </c>
      <c r="T30" s="145">
        <f t="shared" si="7"/>
        <v>15</v>
      </c>
      <c r="U30" s="145"/>
      <c r="V30" s="157" t="str">
        <f t="shared" si="8"/>
        <v>Datu kabelis UTP 4x2x0.5 CAT5E LSZH vai analogs</v>
      </c>
      <c r="W30" s="145" t="str">
        <f t="shared" si="8"/>
        <v>m</v>
      </c>
      <c r="X30" s="165">
        <f t="shared" si="8"/>
        <v>30</v>
      </c>
    </row>
    <row r="31" spans="1:24" ht="25.5">
      <c r="A31" s="164">
        <v>16</v>
      </c>
      <c r="B31" s="165"/>
      <c r="C31" s="152" t="s">
        <v>582</v>
      </c>
      <c r="D31" s="111" t="s">
        <v>56</v>
      </c>
      <c r="E31" s="158">
        <v>540</v>
      </c>
      <c r="F31" s="23"/>
      <c r="G31" s="23"/>
      <c r="H31" s="23">
        <f t="shared" si="0"/>
        <v>0</v>
      </c>
      <c r="I31" s="23"/>
      <c r="J31" s="23"/>
      <c r="K31" s="24">
        <f t="shared" si="1"/>
        <v>0</v>
      </c>
      <c r="L31" s="24">
        <f t="shared" si="2"/>
        <v>0</v>
      </c>
      <c r="M31" s="24">
        <f t="shared" si="3"/>
        <v>0</v>
      </c>
      <c r="N31" s="24">
        <f t="shared" si="4"/>
        <v>0</v>
      </c>
      <c r="O31" s="24">
        <f t="shared" si="5"/>
        <v>0</v>
      </c>
      <c r="P31" s="24">
        <f t="shared" si="6"/>
        <v>0</v>
      </c>
      <c r="T31" s="145">
        <f t="shared" si="7"/>
        <v>16</v>
      </c>
      <c r="U31" s="145"/>
      <c r="V31" s="157" t="str">
        <f t="shared" si="8"/>
        <v>Ārā Datu kabelis UTP 4x2x0.5 CAT5E vai analogs</v>
      </c>
      <c r="W31" s="145" t="str">
        <f t="shared" si="8"/>
        <v>m</v>
      </c>
      <c r="X31" s="165">
        <f t="shared" si="8"/>
        <v>540</v>
      </c>
    </row>
    <row r="32" spans="1:24" ht="38.25">
      <c r="A32" s="164">
        <v>17</v>
      </c>
      <c r="B32" s="165"/>
      <c r="C32" s="152" t="s">
        <v>583</v>
      </c>
      <c r="D32" s="111" t="s">
        <v>56</v>
      </c>
      <c r="E32" s="158">
        <v>1000</v>
      </c>
      <c r="F32" s="23"/>
      <c r="G32" s="23"/>
      <c r="H32" s="23">
        <f t="shared" si="0"/>
        <v>0</v>
      </c>
      <c r="I32" s="23"/>
      <c r="J32" s="23"/>
      <c r="K32" s="24">
        <f t="shared" si="1"/>
        <v>0</v>
      </c>
      <c r="L32" s="24">
        <f t="shared" si="2"/>
        <v>0</v>
      </c>
      <c r="M32" s="24">
        <f t="shared" si="3"/>
        <v>0</v>
      </c>
      <c r="N32" s="24">
        <f t="shared" si="4"/>
        <v>0</v>
      </c>
      <c r="O32" s="24">
        <f t="shared" si="5"/>
        <v>0</v>
      </c>
      <c r="P32" s="24">
        <f t="shared" si="6"/>
        <v>0</v>
      </c>
      <c r="T32" s="145">
        <f t="shared" si="7"/>
        <v>17</v>
      </c>
      <c r="U32" s="145"/>
      <c r="V32" s="157" t="str">
        <f t="shared" ref="V32:X34" si="9">C32</f>
        <v>PVC gofrētās / gludās caurules D16-D32, cenā iekļaut stiprinājumus, savienojumus, pagriezienus.</v>
      </c>
      <c r="W32" s="145" t="str">
        <f t="shared" si="9"/>
        <v>m</v>
      </c>
      <c r="X32" s="165">
        <f t="shared" si="9"/>
        <v>1000</v>
      </c>
    </row>
    <row r="33" spans="1:236">
      <c r="A33" s="164">
        <v>18</v>
      </c>
      <c r="B33" s="165"/>
      <c r="C33" s="153" t="s">
        <v>584</v>
      </c>
      <c r="D33" s="111" t="s">
        <v>64</v>
      </c>
      <c r="E33" s="158">
        <v>1</v>
      </c>
      <c r="F33" s="23"/>
      <c r="G33" s="23"/>
      <c r="H33" s="23">
        <f t="shared" si="0"/>
        <v>0</v>
      </c>
      <c r="I33" s="23"/>
      <c r="J33" s="23"/>
      <c r="K33" s="24">
        <f t="shared" si="1"/>
        <v>0</v>
      </c>
      <c r="L33" s="24">
        <f t="shared" si="2"/>
        <v>0</v>
      </c>
      <c r="M33" s="24">
        <f t="shared" si="3"/>
        <v>0</v>
      </c>
      <c r="N33" s="24">
        <f t="shared" si="4"/>
        <v>0</v>
      </c>
      <c r="O33" s="24">
        <f t="shared" si="5"/>
        <v>0</v>
      </c>
      <c r="P33" s="24">
        <f t="shared" si="6"/>
        <v>0</v>
      </c>
      <c r="T33" s="145">
        <f t="shared" si="7"/>
        <v>18</v>
      </c>
      <c r="U33" s="145"/>
      <c r="V33" s="157" t="str">
        <f t="shared" si="9"/>
        <v>Apsardzes un piekļuves elementu marķēšana</v>
      </c>
      <c r="W33" s="145" t="str">
        <f t="shared" si="9"/>
        <v>kpl.</v>
      </c>
      <c r="X33" s="165">
        <f t="shared" si="9"/>
        <v>1</v>
      </c>
    </row>
    <row r="34" spans="1:236" ht="26.25" thickBot="1">
      <c r="A34" s="164">
        <v>19</v>
      </c>
      <c r="B34" s="165"/>
      <c r="C34" s="152" t="s">
        <v>585</v>
      </c>
      <c r="D34" s="111" t="s">
        <v>61</v>
      </c>
      <c r="E34" s="158">
        <v>10</v>
      </c>
      <c r="F34" s="23"/>
      <c r="G34" s="23"/>
      <c r="H34" s="23">
        <f t="shared" si="0"/>
        <v>0</v>
      </c>
      <c r="I34" s="23"/>
      <c r="J34" s="23"/>
      <c r="K34" s="24">
        <f t="shared" si="1"/>
        <v>0</v>
      </c>
      <c r="L34" s="24">
        <f t="shared" si="2"/>
        <v>0</v>
      </c>
      <c r="M34" s="24">
        <f t="shared" si="3"/>
        <v>0</v>
      </c>
      <c r="N34" s="24">
        <f t="shared" si="4"/>
        <v>0</v>
      </c>
      <c r="O34" s="24">
        <f t="shared" si="5"/>
        <v>0</v>
      </c>
      <c r="P34" s="24">
        <f t="shared" si="6"/>
        <v>0</v>
      </c>
      <c r="T34" s="145">
        <f t="shared" si="7"/>
        <v>19</v>
      </c>
      <c r="U34" s="145"/>
      <c r="V34" s="157" t="str">
        <f t="shared" si="9"/>
        <v>Dažādu izmēru caurumu urbšana, cauri stāvu pārsegumiem, sienām.</v>
      </c>
      <c r="W34" s="145" t="str">
        <f t="shared" si="9"/>
        <v>gb.</v>
      </c>
      <c r="X34" s="165">
        <f t="shared" si="9"/>
        <v>10</v>
      </c>
    </row>
    <row r="35" spans="1:236" ht="30" customHeight="1" thickBot="1">
      <c r="A35" s="256" t="s">
        <v>52</v>
      </c>
      <c r="B35" s="257"/>
      <c r="C35" s="257"/>
      <c r="D35" s="257"/>
      <c r="E35" s="257"/>
      <c r="F35" s="257"/>
      <c r="G35" s="257"/>
      <c r="H35" s="257"/>
      <c r="I35" s="257"/>
      <c r="J35" s="257"/>
      <c r="K35" s="257"/>
      <c r="L35" s="60">
        <f>SUM(L16:L34)</f>
        <v>0</v>
      </c>
      <c r="M35" s="60">
        <f>SUM(M16:M34)</f>
        <v>0</v>
      </c>
      <c r="N35" s="60">
        <f>SUM(N16:N34)</f>
        <v>0</v>
      </c>
      <c r="O35" s="60">
        <f>SUM(O16:O34)</f>
        <v>0</v>
      </c>
      <c r="P35" s="60">
        <f>SUM(P16:P34)</f>
        <v>0</v>
      </c>
      <c r="Q35" s="10"/>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row>
    <row r="36" spans="1:236" ht="12.75" customHeight="1">
      <c r="A36" s="58"/>
      <c r="B36" s="58"/>
      <c r="C36" s="58"/>
      <c r="D36" s="58"/>
      <c r="E36" s="58"/>
      <c r="F36" s="58"/>
      <c r="G36" s="58"/>
      <c r="H36" s="58"/>
      <c r="I36" s="58"/>
      <c r="J36" s="58"/>
      <c r="K36" s="58"/>
      <c r="L36" s="59"/>
      <c r="M36" s="59"/>
      <c r="N36" s="59"/>
      <c r="O36" s="59"/>
      <c r="P36" s="59"/>
      <c r="Q36" s="10"/>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row>
    <row r="37" spans="1:236" ht="22.5" customHeight="1">
      <c r="A37" s="146" t="s">
        <v>53</v>
      </c>
      <c r="B37" s="58"/>
      <c r="C37" s="58"/>
      <c r="D37" s="58"/>
      <c r="E37" s="58"/>
      <c r="F37" s="58"/>
      <c r="G37" s="58"/>
      <c r="H37" s="58"/>
      <c r="I37" s="58"/>
      <c r="J37" s="58"/>
      <c r="K37" s="58"/>
      <c r="L37" s="59"/>
      <c r="M37" s="59"/>
      <c r="N37" s="59"/>
      <c r="O37" s="59"/>
      <c r="P37" s="59"/>
      <c r="Q37" s="10"/>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row>
    <row r="38" spans="1:236">
      <c r="A38" s="3"/>
      <c r="B38" s="26"/>
      <c r="C38" s="27"/>
      <c r="D38" s="28"/>
      <c r="E38" s="25"/>
      <c r="F38" s="29"/>
      <c r="G38" s="30"/>
      <c r="H38" s="30"/>
      <c r="I38" s="30"/>
      <c r="J38" s="30"/>
      <c r="K38" s="31"/>
      <c r="L38" s="31"/>
      <c r="M38" s="31"/>
      <c r="N38" s="31"/>
      <c r="O38" s="32"/>
      <c r="P38" s="32"/>
      <c r="Q38" s="12"/>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row>
    <row r="39" spans="1:236">
      <c r="A39" s="26"/>
      <c r="B39" s="26"/>
      <c r="C39" s="27"/>
      <c r="D39" s="28"/>
      <c r="E39" s="25"/>
      <c r="F39" s="29"/>
      <c r="G39" s="30"/>
      <c r="H39" s="30"/>
      <c r="I39" s="30"/>
      <c r="J39" s="30"/>
      <c r="K39" s="31"/>
      <c r="L39" s="31"/>
      <c r="M39" s="31"/>
      <c r="N39" s="31"/>
      <c r="O39" s="32"/>
      <c r="P39" s="32"/>
      <c r="Q39" s="12"/>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row>
    <row r="40" spans="1:236" ht="13.5">
      <c r="B40" s="61"/>
      <c r="C40" s="71" t="s">
        <v>6</v>
      </c>
      <c r="D40" s="248">
        <f>KOPTĀME!B25</f>
        <v>0</v>
      </c>
      <c r="E40" s="248"/>
      <c r="F40" s="248"/>
      <c r="G40" s="248"/>
      <c r="H40" s="248"/>
      <c r="I40" s="248"/>
      <c r="J40" s="248"/>
      <c r="K40" s="248"/>
      <c r="L40" s="248"/>
      <c r="M40" s="248"/>
      <c r="N40" s="248"/>
      <c r="O40" s="248"/>
      <c r="P40" s="248"/>
    </row>
    <row r="41" spans="1:236" ht="10.5" customHeight="1">
      <c r="B41" s="61"/>
      <c r="C41" s="72"/>
      <c r="D41" s="204" t="s">
        <v>7</v>
      </c>
      <c r="E41" s="204"/>
      <c r="F41" s="204"/>
      <c r="G41" s="204"/>
      <c r="H41" s="204"/>
      <c r="I41" s="204"/>
      <c r="J41" s="204"/>
      <c r="K41" s="204"/>
      <c r="L41" s="204"/>
      <c r="M41" s="204"/>
      <c r="N41" s="204"/>
      <c r="O41" s="204"/>
      <c r="P41" s="204"/>
    </row>
    <row r="42" spans="1:236" s="6" customFormat="1" ht="10.5" customHeight="1">
      <c r="A42" s="4"/>
      <c r="B42" s="61"/>
      <c r="C42" s="72"/>
      <c r="D42" s="180"/>
      <c r="E42" s="180"/>
      <c r="F42" s="180"/>
      <c r="G42" s="180"/>
      <c r="H42" s="180"/>
      <c r="I42" s="180"/>
      <c r="J42" s="180"/>
      <c r="K42" s="180"/>
      <c r="L42" s="180"/>
      <c r="M42" s="180"/>
      <c r="N42" s="180"/>
      <c r="O42" s="180"/>
      <c r="P42" s="180"/>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row>
    <row r="43" spans="1:236" s="6" customFormat="1" ht="15">
      <c r="A43" s="4"/>
      <c r="B43" s="61"/>
      <c r="C43" s="100" t="s">
        <v>39</v>
      </c>
      <c r="D43" s="251">
        <f>KOPTĀME!B30</f>
        <v>0</v>
      </c>
      <c r="E43" s="251"/>
      <c r="F43" s="251"/>
      <c r="G43" s="147"/>
      <c r="H43" s="147"/>
      <c r="I43" s="147"/>
      <c r="J43" s="147"/>
      <c r="K43" s="147"/>
      <c r="L43" s="147"/>
      <c r="M43" s="148"/>
      <c r="N43" s="149"/>
      <c r="O43" s="2"/>
      <c r="P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row>
    <row r="44" spans="1:236" s="6" customFormat="1" ht="14.25">
      <c r="A44" s="4"/>
      <c r="B44" s="61"/>
      <c r="C44" s="76"/>
      <c r="D44" s="77"/>
      <c r="E44" s="76"/>
      <c r="F44" s="65"/>
      <c r="G44" s="150"/>
      <c r="H44" s="150"/>
      <c r="I44" s="150"/>
      <c r="J44" s="150"/>
      <c r="K44" s="150"/>
      <c r="L44" s="150"/>
      <c r="M44" s="150"/>
      <c r="N44" s="151"/>
      <c r="O44" s="2"/>
      <c r="P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row>
    <row r="45" spans="1:236" s="6" customFormat="1" ht="13.5">
      <c r="A45" s="4"/>
      <c r="B45" s="61"/>
      <c r="C45" s="71" t="s">
        <v>12</v>
      </c>
      <c r="D45" s="247">
        <f>'1_Kopsav.'!C42</f>
        <v>0</v>
      </c>
      <c r="E45" s="247"/>
      <c r="F45" s="247"/>
      <c r="G45" s="247"/>
      <c r="H45" s="247"/>
      <c r="I45" s="247"/>
      <c r="J45" s="247"/>
      <c r="K45" s="247"/>
      <c r="L45" s="247"/>
      <c r="M45" s="247"/>
      <c r="N45" s="247"/>
      <c r="O45" s="247"/>
      <c r="P45" s="247"/>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row>
    <row r="46" spans="1:236" s="6" customFormat="1">
      <c r="A46" s="4"/>
      <c r="B46" s="61"/>
      <c r="C46" s="72"/>
      <c r="D46" s="204" t="s">
        <v>7</v>
      </c>
      <c r="E46" s="204"/>
      <c r="F46" s="204"/>
      <c r="G46" s="204"/>
      <c r="H46" s="204"/>
      <c r="I46" s="204"/>
      <c r="J46" s="204"/>
      <c r="K46" s="204"/>
      <c r="L46" s="204"/>
      <c r="M46" s="204"/>
      <c r="N46" s="204"/>
      <c r="O46" s="204"/>
      <c r="P46" s="204"/>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row>
    <row r="47" spans="1:236" s="6" customFormat="1" ht="9" customHeight="1">
      <c r="A47" s="4"/>
      <c r="B47" s="4"/>
      <c r="C47" s="72"/>
      <c r="D47" s="205"/>
      <c r="E47" s="205"/>
      <c r="F47" s="205"/>
      <c r="G47" s="33"/>
      <c r="H47" s="33"/>
      <c r="I47" s="33"/>
      <c r="J47" s="33"/>
      <c r="K47" s="2"/>
      <c r="L47" s="3"/>
      <c r="M47" s="3"/>
      <c r="N47" s="3"/>
      <c r="O47" s="3"/>
      <c r="P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row>
    <row r="48" spans="1:236" s="6" customFormat="1" ht="13.5">
      <c r="A48" s="4"/>
      <c r="B48" s="4"/>
      <c r="C48" s="75" t="s">
        <v>8</v>
      </c>
      <c r="D48" s="101">
        <f>KOPTĀME!B28</f>
        <v>0</v>
      </c>
      <c r="E48" s="101"/>
      <c r="F48" s="72"/>
      <c r="G48" s="33"/>
      <c r="H48" s="33"/>
      <c r="K48" s="3"/>
      <c r="L48" s="3"/>
      <c r="M48" s="3"/>
      <c r="N48" s="3"/>
      <c r="O48" s="3"/>
      <c r="P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row>
  </sheetData>
  <sheetProtection algorithmName="SHA-512" hashValue="5gAGVTs1khu0n91B3SBBDDyvTXLvD9sIJYSjyBLfXo8bBxedypcgrQdTn7JVvJr0lqkhBPPEGOoHQANd2Qs0TQ==" saltValue="z7Po7Jk3n/9LFbDmGeDRkQ==" spinCount="100000" sheet="1" formatCells="0" formatColumns="0" formatRows="0" insertColumns="0" insertRows="0" insertHyperlinks="0" deleteColumns="0" deleteRows="0" selectLockedCells="1" sort="0" autoFilter="0" pivotTables="0"/>
  <autoFilter ref="A15:IB35" xr:uid="{00000000-0009-0000-0000-000007000000}"/>
  <mergeCells count="22">
    <mergeCell ref="D47:F47"/>
    <mergeCell ref="T14:T15"/>
    <mergeCell ref="U14:U15"/>
    <mergeCell ref="V14:V15"/>
    <mergeCell ref="W14:W15"/>
    <mergeCell ref="D40:P40"/>
    <mergeCell ref="D41:P41"/>
    <mergeCell ref="D43:F43"/>
    <mergeCell ref="D45:P45"/>
    <mergeCell ref="D46:P46"/>
    <mergeCell ref="X14:X15"/>
    <mergeCell ref="A35:K35"/>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B121"/>
  <sheetViews>
    <sheetView view="pageBreakPreview" topLeftCell="F105" zoomScaleNormal="100" zoomScaleSheetLayoutView="100" workbookViewId="0">
      <selection activeCell="F93" sqref="F93"/>
    </sheetView>
  </sheetViews>
  <sheetFormatPr defaultRowHeight="12.75"/>
  <cols>
    <col min="1" max="1" width="6.28515625" style="4" customWidth="1"/>
    <col min="2" max="2" width="4.42578125" style="4" customWidth="1"/>
    <col min="3" max="3" width="37" style="34" customWidth="1"/>
    <col min="4" max="4" width="9.5703125" style="35" customWidth="1"/>
    <col min="5" max="5" width="9.5703125" style="36" customWidth="1"/>
    <col min="6" max="6" width="6.7109375" style="6" customWidth="1"/>
    <col min="7" max="7" width="8.28515625" style="6" customWidth="1"/>
    <col min="8" max="8" width="7.28515625" style="6" customWidth="1"/>
    <col min="9" max="9" width="8.42578125" style="6" customWidth="1"/>
    <col min="10" max="10" width="9.28515625" style="6" customWidth="1"/>
    <col min="11" max="11" width="8.28515625" style="3" customWidth="1"/>
    <col min="12" max="15" width="11.140625" style="3" customWidth="1"/>
    <col min="16" max="16" width="11.7109375" style="3" customWidth="1"/>
    <col min="17" max="17" width="10.28515625" style="6" customWidth="1"/>
    <col min="18" max="20" width="9.140625" style="3"/>
    <col min="21" max="21" width="3.5703125" style="3" customWidth="1"/>
    <col min="22" max="22" width="41.42578125" style="3" customWidth="1"/>
    <col min="23" max="236" width="9.140625" style="3"/>
    <col min="237" max="237" width="4" style="3" customWidth="1"/>
    <col min="238" max="238" width="31.42578125" style="3" customWidth="1"/>
    <col min="239" max="239" width="5.7109375" style="3" customWidth="1"/>
    <col min="240" max="240" width="8.42578125" style="3" customWidth="1"/>
    <col min="241" max="241" width="6.140625" style="3" customWidth="1"/>
    <col min="242" max="242" width="6.5703125" style="3" customWidth="1"/>
    <col min="243" max="243" width="7.28515625" style="3" customWidth="1"/>
    <col min="244" max="244" width="8.28515625" style="3" customWidth="1"/>
    <col min="245" max="245" width="7.28515625" style="3" customWidth="1"/>
    <col min="246" max="246" width="6.7109375" style="3" customWidth="1"/>
    <col min="247" max="247" width="11.140625" style="3" customWidth="1"/>
    <col min="248" max="248" width="9.5703125" style="3" customWidth="1"/>
    <col min="249" max="250" width="11.140625" style="3" customWidth="1"/>
    <col min="251" max="251" width="8.85546875" style="3" customWidth="1"/>
    <col min="252" max="492" width="9.140625" style="3"/>
    <col min="493" max="493" width="4" style="3" customWidth="1"/>
    <col min="494" max="494" width="31.42578125" style="3" customWidth="1"/>
    <col min="495" max="495" width="5.7109375" style="3" customWidth="1"/>
    <col min="496" max="496" width="8.42578125" style="3" customWidth="1"/>
    <col min="497" max="497" width="6.140625" style="3" customWidth="1"/>
    <col min="498" max="498" width="6.5703125" style="3" customWidth="1"/>
    <col min="499" max="499" width="7.28515625" style="3" customWidth="1"/>
    <col min="500" max="500" width="8.28515625" style="3" customWidth="1"/>
    <col min="501" max="501" width="7.28515625" style="3" customWidth="1"/>
    <col min="502" max="502" width="6.7109375" style="3" customWidth="1"/>
    <col min="503" max="503" width="11.140625" style="3" customWidth="1"/>
    <col min="504" max="504" width="9.5703125" style="3" customWidth="1"/>
    <col min="505" max="506" width="11.140625" style="3" customWidth="1"/>
    <col min="507" max="507" width="8.85546875" style="3" customWidth="1"/>
    <col min="508" max="748" width="9.140625" style="3"/>
    <col min="749" max="749" width="4" style="3" customWidth="1"/>
    <col min="750" max="750" width="31.42578125" style="3" customWidth="1"/>
    <col min="751" max="751" width="5.7109375" style="3" customWidth="1"/>
    <col min="752" max="752" width="8.42578125" style="3" customWidth="1"/>
    <col min="753" max="753" width="6.140625" style="3" customWidth="1"/>
    <col min="754" max="754" width="6.5703125" style="3" customWidth="1"/>
    <col min="755" max="755" width="7.28515625" style="3" customWidth="1"/>
    <col min="756" max="756" width="8.28515625" style="3" customWidth="1"/>
    <col min="757" max="757" width="7.28515625" style="3" customWidth="1"/>
    <col min="758" max="758" width="6.7109375" style="3" customWidth="1"/>
    <col min="759" max="759" width="11.140625" style="3" customWidth="1"/>
    <col min="760" max="760" width="9.5703125" style="3" customWidth="1"/>
    <col min="761" max="762" width="11.140625" style="3" customWidth="1"/>
    <col min="763" max="763" width="8.85546875" style="3" customWidth="1"/>
    <col min="764" max="1004" width="9.140625" style="3"/>
    <col min="1005" max="1005" width="4" style="3" customWidth="1"/>
    <col min="1006" max="1006" width="31.42578125" style="3" customWidth="1"/>
    <col min="1007" max="1007" width="5.7109375" style="3" customWidth="1"/>
    <col min="1008" max="1008" width="8.42578125" style="3" customWidth="1"/>
    <col min="1009" max="1009" width="6.140625" style="3" customWidth="1"/>
    <col min="1010" max="1010" width="6.5703125" style="3" customWidth="1"/>
    <col min="1011" max="1011" width="7.28515625" style="3" customWidth="1"/>
    <col min="1012" max="1012" width="8.28515625" style="3" customWidth="1"/>
    <col min="1013" max="1013" width="7.28515625" style="3" customWidth="1"/>
    <col min="1014" max="1014" width="6.7109375" style="3" customWidth="1"/>
    <col min="1015" max="1015" width="11.140625" style="3" customWidth="1"/>
    <col min="1016" max="1016" width="9.5703125" style="3" customWidth="1"/>
    <col min="1017" max="1018" width="11.140625" style="3" customWidth="1"/>
    <col min="1019" max="1019" width="8.85546875" style="3" customWidth="1"/>
    <col min="1020" max="1260" width="9.140625" style="3"/>
    <col min="1261" max="1261" width="4" style="3" customWidth="1"/>
    <col min="1262" max="1262" width="31.42578125" style="3" customWidth="1"/>
    <col min="1263" max="1263" width="5.7109375" style="3" customWidth="1"/>
    <col min="1264" max="1264" width="8.42578125" style="3" customWidth="1"/>
    <col min="1265" max="1265" width="6.140625" style="3" customWidth="1"/>
    <col min="1266" max="1266" width="6.5703125" style="3" customWidth="1"/>
    <col min="1267" max="1267" width="7.28515625" style="3" customWidth="1"/>
    <col min="1268" max="1268" width="8.28515625" style="3" customWidth="1"/>
    <col min="1269" max="1269" width="7.28515625" style="3" customWidth="1"/>
    <col min="1270" max="1270" width="6.7109375" style="3" customWidth="1"/>
    <col min="1271" max="1271" width="11.140625" style="3" customWidth="1"/>
    <col min="1272" max="1272" width="9.5703125" style="3" customWidth="1"/>
    <col min="1273" max="1274" width="11.140625" style="3" customWidth="1"/>
    <col min="1275" max="1275" width="8.85546875" style="3" customWidth="1"/>
    <col min="1276" max="1516" width="9.140625" style="3"/>
    <col min="1517" max="1517" width="4" style="3" customWidth="1"/>
    <col min="1518" max="1518" width="31.42578125" style="3" customWidth="1"/>
    <col min="1519" max="1519" width="5.7109375" style="3" customWidth="1"/>
    <col min="1520" max="1520" width="8.42578125" style="3" customWidth="1"/>
    <col min="1521" max="1521" width="6.140625" style="3" customWidth="1"/>
    <col min="1522" max="1522" width="6.5703125" style="3" customWidth="1"/>
    <col min="1523" max="1523" width="7.28515625" style="3" customWidth="1"/>
    <col min="1524" max="1524" width="8.28515625" style="3" customWidth="1"/>
    <col min="1525" max="1525" width="7.28515625" style="3" customWidth="1"/>
    <col min="1526" max="1526" width="6.7109375" style="3" customWidth="1"/>
    <col min="1527" max="1527" width="11.140625" style="3" customWidth="1"/>
    <col min="1528" max="1528" width="9.5703125" style="3" customWidth="1"/>
    <col min="1529" max="1530" width="11.140625" style="3" customWidth="1"/>
    <col min="1531" max="1531" width="8.85546875" style="3" customWidth="1"/>
    <col min="1532" max="1772" width="9.140625" style="3"/>
    <col min="1773" max="1773" width="4" style="3" customWidth="1"/>
    <col min="1774" max="1774" width="31.42578125" style="3" customWidth="1"/>
    <col min="1775" max="1775" width="5.7109375" style="3" customWidth="1"/>
    <col min="1776" max="1776" width="8.42578125" style="3" customWidth="1"/>
    <col min="1777" max="1777" width="6.140625" style="3" customWidth="1"/>
    <col min="1778" max="1778" width="6.5703125" style="3" customWidth="1"/>
    <col min="1779" max="1779" width="7.28515625" style="3" customWidth="1"/>
    <col min="1780" max="1780" width="8.28515625" style="3" customWidth="1"/>
    <col min="1781" max="1781" width="7.28515625" style="3" customWidth="1"/>
    <col min="1782" max="1782" width="6.7109375" style="3" customWidth="1"/>
    <col min="1783" max="1783" width="11.140625" style="3" customWidth="1"/>
    <col min="1784" max="1784" width="9.5703125" style="3" customWidth="1"/>
    <col min="1785" max="1786" width="11.140625" style="3" customWidth="1"/>
    <col min="1787" max="1787" width="8.85546875" style="3" customWidth="1"/>
    <col min="1788" max="2028" width="9.140625" style="3"/>
    <col min="2029" max="2029" width="4" style="3" customWidth="1"/>
    <col min="2030" max="2030" width="31.42578125" style="3" customWidth="1"/>
    <col min="2031" max="2031" width="5.7109375" style="3" customWidth="1"/>
    <col min="2032" max="2032" width="8.42578125" style="3" customWidth="1"/>
    <col min="2033" max="2033" width="6.140625" style="3" customWidth="1"/>
    <col min="2034" max="2034" width="6.5703125" style="3" customWidth="1"/>
    <col min="2035" max="2035" width="7.28515625" style="3" customWidth="1"/>
    <col min="2036" max="2036" width="8.28515625" style="3" customWidth="1"/>
    <col min="2037" max="2037" width="7.28515625" style="3" customWidth="1"/>
    <col min="2038" max="2038" width="6.7109375" style="3" customWidth="1"/>
    <col min="2039" max="2039" width="11.140625" style="3" customWidth="1"/>
    <col min="2040" max="2040" width="9.5703125" style="3" customWidth="1"/>
    <col min="2041" max="2042" width="11.140625" style="3" customWidth="1"/>
    <col min="2043" max="2043" width="8.85546875" style="3" customWidth="1"/>
    <col min="2044" max="2284" width="9.140625" style="3"/>
    <col min="2285" max="2285" width="4" style="3" customWidth="1"/>
    <col min="2286" max="2286" width="31.42578125" style="3" customWidth="1"/>
    <col min="2287" max="2287" width="5.7109375" style="3" customWidth="1"/>
    <col min="2288" max="2288" width="8.42578125" style="3" customWidth="1"/>
    <col min="2289" max="2289" width="6.140625" style="3" customWidth="1"/>
    <col min="2290" max="2290" width="6.5703125" style="3" customWidth="1"/>
    <col min="2291" max="2291" width="7.28515625" style="3" customWidth="1"/>
    <col min="2292" max="2292" width="8.28515625" style="3" customWidth="1"/>
    <col min="2293" max="2293" width="7.28515625" style="3" customWidth="1"/>
    <col min="2294" max="2294" width="6.7109375" style="3" customWidth="1"/>
    <col min="2295" max="2295" width="11.140625" style="3" customWidth="1"/>
    <col min="2296" max="2296" width="9.5703125" style="3" customWidth="1"/>
    <col min="2297" max="2298" width="11.140625" style="3" customWidth="1"/>
    <col min="2299" max="2299" width="8.85546875" style="3" customWidth="1"/>
    <col min="2300" max="2540" width="9.140625" style="3"/>
    <col min="2541" max="2541" width="4" style="3" customWidth="1"/>
    <col min="2542" max="2542" width="31.42578125" style="3" customWidth="1"/>
    <col min="2543" max="2543" width="5.7109375" style="3" customWidth="1"/>
    <col min="2544" max="2544" width="8.42578125" style="3" customWidth="1"/>
    <col min="2545" max="2545" width="6.140625" style="3" customWidth="1"/>
    <col min="2546" max="2546" width="6.5703125" style="3" customWidth="1"/>
    <col min="2547" max="2547" width="7.28515625" style="3" customWidth="1"/>
    <col min="2548" max="2548" width="8.28515625" style="3" customWidth="1"/>
    <col min="2549" max="2549" width="7.28515625" style="3" customWidth="1"/>
    <col min="2550" max="2550" width="6.7109375" style="3" customWidth="1"/>
    <col min="2551" max="2551" width="11.140625" style="3" customWidth="1"/>
    <col min="2552" max="2552" width="9.5703125" style="3" customWidth="1"/>
    <col min="2553" max="2554" width="11.140625" style="3" customWidth="1"/>
    <col min="2555" max="2555" width="8.85546875" style="3" customWidth="1"/>
    <col min="2556" max="2796" width="9.140625" style="3"/>
    <col min="2797" max="2797" width="4" style="3" customWidth="1"/>
    <col min="2798" max="2798" width="31.42578125" style="3" customWidth="1"/>
    <col min="2799" max="2799" width="5.7109375" style="3" customWidth="1"/>
    <col min="2800" max="2800" width="8.42578125" style="3" customWidth="1"/>
    <col min="2801" max="2801" width="6.140625" style="3" customWidth="1"/>
    <col min="2802" max="2802" width="6.5703125" style="3" customWidth="1"/>
    <col min="2803" max="2803" width="7.28515625" style="3" customWidth="1"/>
    <col min="2804" max="2804" width="8.28515625" style="3" customWidth="1"/>
    <col min="2805" max="2805" width="7.28515625" style="3" customWidth="1"/>
    <col min="2806" max="2806" width="6.7109375" style="3" customWidth="1"/>
    <col min="2807" max="2807" width="11.140625" style="3" customWidth="1"/>
    <col min="2808" max="2808" width="9.5703125" style="3" customWidth="1"/>
    <col min="2809" max="2810" width="11.140625" style="3" customWidth="1"/>
    <col min="2811" max="2811" width="8.85546875" style="3" customWidth="1"/>
    <col min="2812" max="3052" width="9.140625" style="3"/>
    <col min="3053" max="3053" width="4" style="3" customWidth="1"/>
    <col min="3054" max="3054" width="31.42578125" style="3" customWidth="1"/>
    <col min="3055" max="3055" width="5.7109375" style="3" customWidth="1"/>
    <col min="3056" max="3056" width="8.42578125" style="3" customWidth="1"/>
    <col min="3057" max="3057" width="6.140625" style="3" customWidth="1"/>
    <col min="3058" max="3058" width="6.5703125" style="3" customWidth="1"/>
    <col min="3059" max="3059" width="7.28515625" style="3" customWidth="1"/>
    <col min="3060" max="3060" width="8.28515625" style="3" customWidth="1"/>
    <col min="3061" max="3061" width="7.28515625" style="3" customWidth="1"/>
    <col min="3062" max="3062" width="6.7109375" style="3" customWidth="1"/>
    <col min="3063" max="3063" width="11.140625" style="3" customWidth="1"/>
    <col min="3064" max="3064" width="9.5703125" style="3" customWidth="1"/>
    <col min="3065" max="3066" width="11.140625" style="3" customWidth="1"/>
    <col min="3067" max="3067" width="8.85546875" style="3" customWidth="1"/>
    <col min="3068" max="3308" width="9.140625" style="3"/>
    <col min="3309" max="3309" width="4" style="3" customWidth="1"/>
    <col min="3310" max="3310" width="31.42578125" style="3" customWidth="1"/>
    <col min="3311" max="3311" width="5.7109375" style="3" customWidth="1"/>
    <col min="3312" max="3312" width="8.42578125" style="3" customWidth="1"/>
    <col min="3313" max="3313" width="6.140625" style="3" customWidth="1"/>
    <col min="3314" max="3314" width="6.5703125" style="3" customWidth="1"/>
    <col min="3315" max="3315" width="7.28515625" style="3" customWidth="1"/>
    <col min="3316" max="3316" width="8.28515625" style="3" customWidth="1"/>
    <col min="3317" max="3317" width="7.28515625" style="3" customWidth="1"/>
    <col min="3318" max="3318" width="6.7109375" style="3" customWidth="1"/>
    <col min="3319" max="3319" width="11.140625" style="3" customWidth="1"/>
    <col min="3320" max="3320" width="9.5703125" style="3" customWidth="1"/>
    <col min="3321" max="3322" width="11.140625" style="3" customWidth="1"/>
    <col min="3323" max="3323" width="8.85546875" style="3" customWidth="1"/>
    <col min="3324" max="3564" width="9.140625" style="3"/>
    <col min="3565" max="3565" width="4" style="3" customWidth="1"/>
    <col min="3566" max="3566" width="31.42578125" style="3" customWidth="1"/>
    <col min="3567" max="3567" width="5.7109375" style="3" customWidth="1"/>
    <col min="3568" max="3568" width="8.42578125" style="3" customWidth="1"/>
    <col min="3569" max="3569" width="6.140625" style="3" customWidth="1"/>
    <col min="3570" max="3570" width="6.5703125" style="3" customWidth="1"/>
    <col min="3571" max="3571" width="7.28515625" style="3" customWidth="1"/>
    <col min="3572" max="3572" width="8.28515625" style="3" customWidth="1"/>
    <col min="3573" max="3573" width="7.28515625" style="3" customWidth="1"/>
    <col min="3574" max="3574" width="6.7109375" style="3" customWidth="1"/>
    <col min="3575" max="3575" width="11.140625" style="3" customWidth="1"/>
    <col min="3576" max="3576" width="9.5703125" style="3" customWidth="1"/>
    <col min="3577" max="3578" width="11.140625" style="3" customWidth="1"/>
    <col min="3579" max="3579" width="8.85546875" style="3" customWidth="1"/>
    <col min="3580" max="3820" width="9.140625" style="3"/>
    <col min="3821" max="3821" width="4" style="3" customWidth="1"/>
    <col min="3822" max="3822" width="31.42578125" style="3" customWidth="1"/>
    <col min="3823" max="3823" width="5.7109375" style="3" customWidth="1"/>
    <col min="3824" max="3824" width="8.42578125" style="3" customWidth="1"/>
    <col min="3825" max="3825" width="6.140625" style="3" customWidth="1"/>
    <col min="3826" max="3826" width="6.5703125" style="3" customWidth="1"/>
    <col min="3827" max="3827" width="7.28515625" style="3" customWidth="1"/>
    <col min="3828" max="3828" width="8.28515625" style="3" customWidth="1"/>
    <col min="3829" max="3829" width="7.28515625" style="3" customWidth="1"/>
    <col min="3830" max="3830" width="6.7109375" style="3" customWidth="1"/>
    <col min="3831" max="3831" width="11.140625" style="3" customWidth="1"/>
    <col min="3832" max="3832" width="9.5703125" style="3" customWidth="1"/>
    <col min="3833" max="3834" width="11.140625" style="3" customWidth="1"/>
    <col min="3835" max="3835" width="8.85546875" style="3" customWidth="1"/>
    <col min="3836" max="4076" width="9.140625" style="3"/>
    <col min="4077" max="4077" width="4" style="3" customWidth="1"/>
    <col min="4078" max="4078" width="31.42578125" style="3" customWidth="1"/>
    <col min="4079" max="4079" width="5.7109375" style="3" customWidth="1"/>
    <col min="4080" max="4080" width="8.42578125" style="3" customWidth="1"/>
    <col min="4081" max="4081" width="6.140625" style="3" customWidth="1"/>
    <col min="4082" max="4082" width="6.5703125" style="3" customWidth="1"/>
    <col min="4083" max="4083" width="7.28515625" style="3" customWidth="1"/>
    <col min="4084" max="4084" width="8.28515625" style="3" customWidth="1"/>
    <col min="4085" max="4085" width="7.28515625" style="3" customWidth="1"/>
    <col min="4086" max="4086" width="6.7109375" style="3" customWidth="1"/>
    <col min="4087" max="4087" width="11.140625" style="3" customWidth="1"/>
    <col min="4088" max="4088" width="9.5703125" style="3" customWidth="1"/>
    <col min="4089" max="4090" width="11.140625" style="3" customWidth="1"/>
    <col min="4091" max="4091" width="8.85546875" style="3" customWidth="1"/>
    <col min="4092" max="4332" width="9.140625" style="3"/>
    <col min="4333" max="4333" width="4" style="3" customWidth="1"/>
    <col min="4334" max="4334" width="31.42578125" style="3" customWidth="1"/>
    <col min="4335" max="4335" width="5.7109375" style="3" customWidth="1"/>
    <col min="4336" max="4336" width="8.42578125" style="3" customWidth="1"/>
    <col min="4337" max="4337" width="6.140625" style="3" customWidth="1"/>
    <col min="4338" max="4338" width="6.5703125" style="3" customWidth="1"/>
    <col min="4339" max="4339" width="7.28515625" style="3" customWidth="1"/>
    <col min="4340" max="4340" width="8.28515625" style="3" customWidth="1"/>
    <col min="4341" max="4341" width="7.28515625" style="3" customWidth="1"/>
    <col min="4342" max="4342" width="6.7109375" style="3" customWidth="1"/>
    <col min="4343" max="4343" width="11.140625" style="3" customWidth="1"/>
    <col min="4344" max="4344" width="9.5703125" style="3" customWidth="1"/>
    <col min="4345" max="4346" width="11.140625" style="3" customWidth="1"/>
    <col min="4347" max="4347" width="8.85546875" style="3" customWidth="1"/>
    <col min="4348" max="4588" width="9.140625" style="3"/>
    <col min="4589" max="4589" width="4" style="3" customWidth="1"/>
    <col min="4590" max="4590" width="31.42578125" style="3" customWidth="1"/>
    <col min="4591" max="4591" width="5.7109375" style="3" customWidth="1"/>
    <col min="4592" max="4592" width="8.42578125" style="3" customWidth="1"/>
    <col min="4593" max="4593" width="6.140625" style="3" customWidth="1"/>
    <col min="4594" max="4594" width="6.5703125" style="3" customWidth="1"/>
    <col min="4595" max="4595" width="7.28515625" style="3" customWidth="1"/>
    <col min="4596" max="4596" width="8.28515625" style="3" customWidth="1"/>
    <col min="4597" max="4597" width="7.28515625" style="3" customWidth="1"/>
    <col min="4598" max="4598" width="6.7109375" style="3" customWidth="1"/>
    <col min="4599" max="4599" width="11.140625" style="3" customWidth="1"/>
    <col min="4600" max="4600" width="9.5703125" style="3" customWidth="1"/>
    <col min="4601" max="4602" width="11.140625" style="3" customWidth="1"/>
    <col min="4603" max="4603" width="8.85546875" style="3" customWidth="1"/>
    <col min="4604" max="4844" width="9.140625" style="3"/>
    <col min="4845" max="4845" width="4" style="3" customWidth="1"/>
    <col min="4846" max="4846" width="31.42578125" style="3" customWidth="1"/>
    <col min="4847" max="4847" width="5.7109375" style="3" customWidth="1"/>
    <col min="4848" max="4848" width="8.42578125" style="3" customWidth="1"/>
    <col min="4849" max="4849" width="6.140625" style="3" customWidth="1"/>
    <col min="4850" max="4850" width="6.5703125" style="3" customWidth="1"/>
    <col min="4851" max="4851" width="7.28515625" style="3" customWidth="1"/>
    <col min="4852" max="4852" width="8.28515625" style="3" customWidth="1"/>
    <col min="4853" max="4853" width="7.28515625" style="3" customWidth="1"/>
    <col min="4854" max="4854" width="6.7109375" style="3" customWidth="1"/>
    <col min="4855" max="4855" width="11.140625" style="3" customWidth="1"/>
    <col min="4856" max="4856" width="9.5703125" style="3" customWidth="1"/>
    <col min="4857" max="4858" width="11.140625" style="3" customWidth="1"/>
    <col min="4859" max="4859" width="8.85546875" style="3" customWidth="1"/>
    <col min="4860" max="5100" width="9.140625" style="3"/>
    <col min="5101" max="5101" width="4" style="3" customWidth="1"/>
    <col min="5102" max="5102" width="31.42578125" style="3" customWidth="1"/>
    <col min="5103" max="5103" width="5.7109375" style="3" customWidth="1"/>
    <col min="5104" max="5104" width="8.42578125" style="3" customWidth="1"/>
    <col min="5105" max="5105" width="6.140625" style="3" customWidth="1"/>
    <col min="5106" max="5106" width="6.5703125" style="3" customWidth="1"/>
    <col min="5107" max="5107" width="7.28515625" style="3" customWidth="1"/>
    <col min="5108" max="5108" width="8.28515625" style="3" customWidth="1"/>
    <col min="5109" max="5109" width="7.28515625" style="3" customWidth="1"/>
    <col min="5110" max="5110" width="6.7109375" style="3" customWidth="1"/>
    <col min="5111" max="5111" width="11.140625" style="3" customWidth="1"/>
    <col min="5112" max="5112" width="9.5703125" style="3" customWidth="1"/>
    <col min="5113" max="5114" width="11.140625" style="3" customWidth="1"/>
    <col min="5115" max="5115" width="8.85546875" style="3" customWidth="1"/>
    <col min="5116" max="5356" width="9.140625" style="3"/>
    <col min="5357" max="5357" width="4" style="3" customWidth="1"/>
    <col min="5358" max="5358" width="31.42578125" style="3" customWidth="1"/>
    <col min="5359" max="5359" width="5.7109375" style="3" customWidth="1"/>
    <col min="5360" max="5360" width="8.42578125" style="3" customWidth="1"/>
    <col min="5361" max="5361" width="6.140625" style="3" customWidth="1"/>
    <col min="5362" max="5362" width="6.5703125" style="3" customWidth="1"/>
    <col min="5363" max="5363" width="7.28515625" style="3" customWidth="1"/>
    <col min="5364" max="5364" width="8.28515625" style="3" customWidth="1"/>
    <col min="5365" max="5365" width="7.28515625" style="3" customWidth="1"/>
    <col min="5366" max="5366" width="6.7109375" style="3" customWidth="1"/>
    <col min="5367" max="5367" width="11.140625" style="3" customWidth="1"/>
    <col min="5368" max="5368" width="9.5703125" style="3" customWidth="1"/>
    <col min="5369" max="5370" width="11.140625" style="3" customWidth="1"/>
    <col min="5371" max="5371" width="8.85546875" style="3" customWidth="1"/>
    <col min="5372" max="5612" width="9.140625" style="3"/>
    <col min="5613" max="5613" width="4" style="3" customWidth="1"/>
    <col min="5614" max="5614" width="31.42578125" style="3" customWidth="1"/>
    <col min="5615" max="5615" width="5.7109375" style="3" customWidth="1"/>
    <col min="5616" max="5616" width="8.42578125" style="3" customWidth="1"/>
    <col min="5617" max="5617" width="6.140625" style="3" customWidth="1"/>
    <col min="5618" max="5618" width="6.5703125" style="3" customWidth="1"/>
    <col min="5619" max="5619" width="7.28515625" style="3" customWidth="1"/>
    <col min="5620" max="5620" width="8.28515625" style="3" customWidth="1"/>
    <col min="5621" max="5621" width="7.28515625" style="3" customWidth="1"/>
    <col min="5622" max="5622" width="6.7109375" style="3" customWidth="1"/>
    <col min="5623" max="5623" width="11.140625" style="3" customWidth="1"/>
    <col min="5624" max="5624" width="9.5703125" style="3" customWidth="1"/>
    <col min="5625" max="5626" width="11.140625" style="3" customWidth="1"/>
    <col min="5627" max="5627" width="8.85546875" style="3" customWidth="1"/>
    <col min="5628" max="5868" width="9.140625" style="3"/>
    <col min="5869" max="5869" width="4" style="3" customWidth="1"/>
    <col min="5870" max="5870" width="31.42578125" style="3" customWidth="1"/>
    <col min="5871" max="5871" width="5.7109375" style="3" customWidth="1"/>
    <col min="5872" max="5872" width="8.42578125" style="3" customWidth="1"/>
    <col min="5873" max="5873" width="6.140625" style="3" customWidth="1"/>
    <col min="5874" max="5874" width="6.5703125" style="3" customWidth="1"/>
    <col min="5875" max="5875" width="7.28515625" style="3" customWidth="1"/>
    <col min="5876" max="5876" width="8.28515625" style="3" customWidth="1"/>
    <col min="5877" max="5877" width="7.28515625" style="3" customWidth="1"/>
    <col min="5878" max="5878" width="6.7109375" style="3" customWidth="1"/>
    <col min="5879" max="5879" width="11.140625" style="3" customWidth="1"/>
    <col min="5880" max="5880" width="9.5703125" style="3" customWidth="1"/>
    <col min="5881" max="5882" width="11.140625" style="3" customWidth="1"/>
    <col min="5883" max="5883" width="8.85546875" style="3" customWidth="1"/>
    <col min="5884" max="6124" width="9.140625" style="3"/>
    <col min="6125" max="6125" width="4" style="3" customWidth="1"/>
    <col min="6126" max="6126" width="31.42578125" style="3" customWidth="1"/>
    <col min="6127" max="6127" width="5.7109375" style="3" customWidth="1"/>
    <col min="6128" max="6128" width="8.42578125" style="3" customWidth="1"/>
    <col min="6129" max="6129" width="6.140625" style="3" customWidth="1"/>
    <col min="6130" max="6130" width="6.5703125" style="3" customWidth="1"/>
    <col min="6131" max="6131" width="7.28515625" style="3" customWidth="1"/>
    <col min="6132" max="6132" width="8.28515625" style="3" customWidth="1"/>
    <col min="6133" max="6133" width="7.28515625" style="3" customWidth="1"/>
    <col min="6134" max="6134" width="6.7109375" style="3" customWidth="1"/>
    <col min="6135" max="6135" width="11.140625" style="3" customWidth="1"/>
    <col min="6136" max="6136" width="9.5703125" style="3" customWidth="1"/>
    <col min="6137" max="6138" width="11.140625" style="3" customWidth="1"/>
    <col min="6139" max="6139" width="8.85546875" style="3" customWidth="1"/>
    <col min="6140" max="6380" width="9.140625" style="3"/>
    <col min="6381" max="6381" width="4" style="3" customWidth="1"/>
    <col min="6382" max="6382" width="31.42578125" style="3" customWidth="1"/>
    <col min="6383" max="6383" width="5.7109375" style="3" customWidth="1"/>
    <col min="6384" max="6384" width="8.42578125" style="3" customWidth="1"/>
    <col min="6385" max="6385" width="6.140625" style="3" customWidth="1"/>
    <col min="6386" max="6386" width="6.5703125" style="3" customWidth="1"/>
    <col min="6387" max="6387" width="7.28515625" style="3" customWidth="1"/>
    <col min="6388" max="6388" width="8.28515625" style="3" customWidth="1"/>
    <col min="6389" max="6389" width="7.28515625" style="3" customWidth="1"/>
    <col min="6390" max="6390" width="6.7109375" style="3" customWidth="1"/>
    <col min="6391" max="6391" width="11.140625" style="3" customWidth="1"/>
    <col min="6392" max="6392" width="9.5703125" style="3" customWidth="1"/>
    <col min="6393" max="6394" width="11.140625" style="3" customWidth="1"/>
    <col min="6395" max="6395" width="8.85546875" style="3" customWidth="1"/>
    <col min="6396" max="6636" width="9.140625" style="3"/>
    <col min="6637" max="6637" width="4" style="3" customWidth="1"/>
    <col min="6638" max="6638" width="31.42578125" style="3" customWidth="1"/>
    <col min="6639" max="6639" width="5.7109375" style="3" customWidth="1"/>
    <col min="6640" max="6640" width="8.42578125" style="3" customWidth="1"/>
    <col min="6641" max="6641" width="6.140625" style="3" customWidth="1"/>
    <col min="6642" max="6642" width="6.5703125" style="3" customWidth="1"/>
    <col min="6643" max="6643" width="7.28515625" style="3" customWidth="1"/>
    <col min="6644" max="6644" width="8.28515625" style="3" customWidth="1"/>
    <col min="6645" max="6645" width="7.28515625" style="3" customWidth="1"/>
    <col min="6646" max="6646" width="6.7109375" style="3" customWidth="1"/>
    <col min="6647" max="6647" width="11.140625" style="3" customWidth="1"/>
    <col min="6648" max="6648" width="9.5703125" style="3" customWidth="1"/>
    <col min="6649" max="6650" width="11.140625" style="3" customWidth="1"/>
    <col min="6651" max="6651" width="8.85546875" style="3" customWidth="1"/>
    <col min="6652" max="6892" width="9.140625" style="3"/>
    <col min="6893" max="6893" width="4" style="3" customWidth="1"/>
    <col min="6894" max="6894" width="31.42578125" style="3" customWidth="1"/>
    <col min="6895" max="6895" width="5.7109375" style="3" customWidth="1"/>
    <col min="6896" max="6896" width="8.42578125" style="3" customWidth="1"/>
    <col min="6897" max="6897" width="6.140625" style="3" customWidth="1"/>
    <col min="6898" max="6898" width="6.5703125" style="3" customWidth="1"/>
    <col min="6899" max="6899" width="7.28515625" style="3" customWidth="1"/>
    <col min="6900" max="6900" width="8.28515625" style="3" customWidth="1"/>
    <col min="6901" max="6901" width="7.28515625" style="3" customWidth="1"/>
    <col min="6902" max="6902" width="6.7109375" style="3" customWidth="1"/>
    <col min="6903" max="6903" width="11.140625" style="3" customWidth="1"/>
    <col min="6904" max="6904" width="9.5703125" style="3" customWidth="1"/>
    <col min="6905" max="6906" width="11.140625" style="3" customWidth="1"/>
    <col min="6907" max="6907" width="8.85546875" style="3" customWidth="1"/>
    <col min="6908" max="7148" width="9.140625" style="3"/>
    <col min="7149" max="7149" width="4" style="3" customWidth="1"/>
    <col min="7150" max="7150" width="31.42578125" style="3" customWidth="1"/>
    <col min="7151" max="7151" width="5.7109375" style="3" customWidth="1"/>
    <col min="7152" max="7152" width="8.42578125" style="3" customWidth="1"/>
    <col min="7153" max="7153" width="6.140625" style="3" customWidth="1"/>
    <col min="7154" max="7154" width="6.5703125" style="3" customWidth="1"/>
    <col min="7155" max="7155" width="7.28515625" style="3" customWidth="1"/>
    <col min="7156" max="7156" width="8.28515625" style="3" customWidth="1"/>
    <col min="7157" max="7157" width="7.28515625" style="3" customWidth="1"/>
    <col min="7158" max="7158" width="6.7109375" style="3" customWidth="1"/>
    <col min="7159" max="7159" width="11.140625" style="3" customWidth="1"/>
    <col min="7160" max="7160" width="9.5703125" style="3" customWidth="1"/>
    <col min="7161" max="7162" width="11.140625" style="3" customWidth="1"/>
    <col min="7163" max="7163" width="8.85546875" style="3" customWidth="1"/>
    <col min="7164" max="7404" width="9.140625" style="3"/>
    <col min="7405" max="7405" width="4" style="3" customWidth="1"/>
    <col min="7406" max="7406" width="31.42578125" style="3" customWidth="1"/>
    <col min="7407" max="7407" width="5.7109375" style="3" customWidth="1"/>
    <col min="7408" max="7408" width="8.42578125" style="3" customWidth="1"/>
    <col min="7409" max="7409" width="6.140625" style="3" customWidth="1"/>
    <col min="7410" max="7410" width="6.5703125" style="3" customWidth="1"/>
    <col min="7411" max="7411" width="7.28515625" style="3" customWidth="1"/>
    <col min="7412" max="7412" width="8.28515625" style="3" customWidth="1"/>
    <col min="7413" max="7413" width="7.28515625" style="3" customWidth="1"/>
    <col min="7414" max="7414" width="6.7109375" style="3" customWidth="1"/>
    <col min="7415" max="7415" width="11.140625" style="3" customWidth="1"/>
    <col min="7416" max="7416" width="9.5703125" style="3" customWidth="1"/>
    <col min="7417" max="7418" width="11.140625" style="3" customWidth="1"/>
    <col min="7419" max="7419" width="8.85546875" style="3" customWidth="1"/>
    <col min="7420" max="7660" width="9.140625" style="3"/>
    <col min="7661" max="7661" width="4" style="3" customWidth="1"/>
    <col min="7662" max="7662" width="31.42578125" style="3" customWidth="1"/>
    <col min="7663" max="7663" width="5.7109375" style="3" customWidth="1"/>
    <col min="7664" max="7664" width="8.42578125" style="3" customWidth="1"/>
    <col min="7665" max="7665" width="6.140625" style="3" customWidth="1"/>
    <col min="7666" max="7666" width="6.5703125" style="3" customWidth="1"/>
    <col min="7667" max="7667" width="7.28515625" style="3" customWidth="1"/>
    <col min="7668" max="7668" width="8.28515625" style="3" customWidth="1"/>
    <col min="7669" max="7669" width="7.28515625" style="3" customWidth="1"/>
    <col min="7670" max="7670" width="6.7109375" style="3" customWidth="1"/>
    <col min="7671" max="7671" width="11.140625" style="3" customWidth="1"/>
    <col min="7672" max="7672" width="9.5703125" style="3" customWidth="1"/>
    <col min="7673" max="7674" width="11.140625" style="3" customWidth="1"/>
    <col min="7675" max="7675" width="8.85546875" style="3" customWidth="1"/>
    <col min="7676" max="7916" width="9.140625" style="3"/>
    <col min="7917" max="7917" width="4" style="3" customWidth="1"/>
    <col min="7918" max="7918" width="31.42578125" style="3" customWidth="1"/>
    <col min="7919" max="7919" width="5.7109375" style="3" customWidth="1"/>
    <col min="7920" max="7920" width="8.42578125" style="3" customWidth="1"/>
    <col min="7921" max="7921" width="6.140625" style="3" customWidth="1"/>
    <col min="7922" max="7922" width="6.5703125" style="3" customWidth="1"/>
    <col min="7923" max="7923" width="7.28515625" style="3" customWidth="1"/>
    <col min="7924" max="7924" width="8.28515625" style="3" customWidth="1"/>
    <col min="7925" max="7925" width="7.28515625" style="3" customWidth="1"/>
    <col min="7926" max="7926" width="6.7109375" style="3" customWidth="1"/>
    <col min="7927" max="7927" width="11.140625" style="3" customWidth="1"/>
    <col min="7928" max="7928" width="9.5703125" style="3" customWidth="1"/>
    <col min="7929" max="7930" width="11.140625" style="3" customWidth="1"/>
    <col min="7931" max="7931" width="8.85546875" style="3" customWidth="1"/>
    <col min="7932" max="8172" width="9.140625" style="3"/>
    <col min="8173" max="8173" width="4" style="3" customWidth="1"/>
    <col min="8174" max="8174" width="31.42578125" style="3" customWidth="1"/>
    <col min="8175" max="8175" width="5.7109375" style="3" customWidth="1"/>
    <col min="8176" max="8176" width="8.42578125" style="3" customWidth="1"/>
    <col min="8177" max="8177" width="6.140625" style="3" customWidth="1"/>
    <col min="8178" max="8178" width="6.5703125" style="3" customWidth="1"/>
    <col min="8179" max="8179" width="7.28515625" style="3" customWidth="1"/>
    <col min="8180" max="8180" width="8.28515625" style="3" customWidth="1"/>
    <col min="8181" max="8181" width="7.28515625" style="3" customWidth="1"/>
    <col min="8182" max="8182" width="6.7109375" style="3" customWidth="1"/>
    <col min="8183" max="8183" width="11.140625" style="3" customWidth="1"/>
    <col min="8184" max="8184" width="9.5703125" style="3" customWidth="1"/>
    <col min="8185" max="8186" width="11.140625" style="3" customWidth="1"/>
    <col min="8187" max="8187" width="8.85546875" style="3" customWidth="1"/>
    <col min="8188" max="8428" width="9.140625" style="3"/>
    <col min="8429" max="8429" width="4" style="3" customWidth="1"/>
    <col min="8430" max="8430" width="31.42578125" style="3" customWidth="1"/>
    <col min="8431" max="8431" width="5.7109375" style="3" customWidth="1"/>
    <col min="8432" max="8432" width="8.42578125" style="3" customWidth="1"/>
    <col min="8433" max="8433" width="6.140625" style="3" customWidth="1"/>
    <col min="8434" max="8434" width="6.5703125" style="3" customWidth="1"/>
    <col min="8435" max="8435" width="7.28515625" style="3" customWidth="1"/>
    <col min="8436" max="8436" width="8.28515625" style="3" customWidth="1"/>
    <col min="8437" max="8437" width="7.28515625" style="3" customWidth="1"/>
    <col min="8438" max="8438" width="6.7109375" style="3" customWidth="1"/>
    <col min="8439" max="8439" width="11.140625" style="3" customWidth="1"/>
    <col min="8440" max="8440" width="9.5703125" style="3" customWidth="1"/>
    <col min="8441" max="8442" width="11.140625" style="3" customWidth="1"/>
    <col min="8443" max="8443" width="8.85546875" style="3" customWidth="1"/>
    <col min="8444" max="8684" width="9.140625" style="3"/>
    <col min="8685" max="8685" width="4" style="3" customWidth="1"/>
    <col min="8686" max="8686" width="31.42578125" style="3" customWidth="1"/>
    <col min="8687" max="8687" width="5.7109375" style="3" customWidth="1"/>
    <col min="8688" max="8688" width="8.42578125" style="3" customWidth="1"/>
    <col min="8689" max="8689" width="6.140625" style="3" customWidth="1"/>
    <col min="8690" max="8690" width="6.5703125" style="3" customWidth="1"/>
    <col min="8691" max="8691" width="7.28515625" style="3" customWidth="1"/>
    <col min="8692" max="8692" width="8.28515625" style="3" customWidth="1"/>
    <col min="8693" max="8693" width="7.28515625" style="3" customWidth="1"/>
    <col min="8694" max="8694" width="6.7109375" style="3" customWidth="1"/>
    <col min="8695" max="8695" width="11.140625" style="3" customWidth="1"/>
    <col min="8696" max="8696" width="9.5703125" style="3" customWidth="1"/>
    <col min="8697" max="8698" width="11.140625" style="3" customWidth="1"/>
    <col min="8699" max="8699" width="8.85546875" style="3" customWidth="1"/>
    <col min="8700" max="8940" width="9.140625" style="3"/>
    <col min="8941" max="8941" width="4" style="3" customWidth="1"/>
    <col min="8942" max="8942" width="31.42578125" style="3" customWidth="1"/>
    <col min="8943" max="8943" width="5.7109375" style="3" customWidth="1"/>
    <col min="8944" max="8944" width="8.42578125" style="3" customWidth="1"/>
    <col min="8945" max="8945" width="6.140625" style="3" customWidth="1"/>
    <col min="8946" max="8946" width="6.5703125" style="3" customWidth="1"/>
    <col min="8947" max="8947" width="7.28515625" style="3" customWidth="1"/>
    <col min="8948" max="8948" width="8.28515625" style="3" customWidth="1"/>
    <col min="8949" max="8949" width="7.28515625" style="3" customWidth="1"/>
    <col min="8950" max="8950" width="6.7109375" style="3" customWidth="1"/>
    <col min="8951" max="8951" width="11.140625" style="3" customWidth="1"/>
    <col min="8952" max="8952" width="9.5703125" style="3" customWidth="1"/>
    <col min="8953" max="8954" width="11.140625" style="3" customWidth="1"/>
    <col min="8955" max="8955" width="8.85546875" style="3" customWidth="1"/>
    <col min="8956" max="9196" width="9.140625" style="3"/>
    <col min="9197" max="9197" width="4" style="3" customWidth="1"/>
    <col min="9198" max="9198" width="31.42578125" style="3" customWidth="1"/>
    <col min="9199" max="9199" width="5.7109375" style="3" customWidth="1"/>
    <col min="9200" max="9200" width="8.42578125" style="3" customWidth="1"/>
    <col min="9201" max="9201" width="6.140625" style="3" customWidth="1"/>
    <col min="9202" max="9202" width="6.5703125" style="3" customWidth="1"/>
    <col min="9203" max="9203" width="7.28515625" style="3" customWidth="1"/>
    <col min="9204" max="9204" width="8.28515625" style="3" customWidth="1"/>
    <col min="9205" max="9205" width="7.28515625" style="3" customWidth="1"/>
    <col min="9206" max="9206" width="6.7109375" style="3" customWidth="1"/>
    <col min="9207" max="9207" width="11.140625" style="3" customWidth="1"/>
    <col min="9208" max="9208" width="9.5703125" style="3" customWidth="1"/>
    <col min="9209" max="9210" width="11.140625" style="3" customWidth="1"/>
    <col min="9211" max="9211" width="8.85546875" style="3" customWidth="1"/>
    <col min="9212" max="9452" width="9.140625" style="3"/>
    <col min="9453" max="9453" width="4" style="3" customWidth="1"/>
    <col min="9454" max="9454" width="31.42578125" style="3" customWidth="1"/>
    <col min="9455" max="9455" width="5.7109375" style="3" customWidth="1"/>
    <col min="9456" max="9456" width="8.42578125" style="3" customWidth="1"/>
    <col min="9457" max="9457" width="6.140625" style="3" customWidth="1"/>
    <col min="9458" max="9458" width="6.5703125" style="3" customWidth="1"/>
    <col min="9459" max="9459" width="7.28515625" style="3" customWidth="1"/>
    <col min="9460" max="9460" width="8.28515625" style="3" customWidth="1"/>
    <col min="9461" max="9461" width="7.28515625" style="3" customWidth="1"/>
    <col min="9462" max="9462" width="6.7109375" style="3" customWidth="1"/>
    <col min="9463" max="9463" width="11.140625" style="3" customWidth="1"/>
    <col min="9464" max="9464" width="9.5703125" style="3" customWidth="1"/>
    <col min="9465" max="9466" width="11.140625" style="3" customWidth="1"/>
    <col min="9467" max="9467" width="8.85546875" style="3" customWidth="1"/>
    <col min="9468" max="9708" width="9.140625" style="3"/>
    <col min="9709" max="9709" width="4" style="3" customWidth="1"/>
    <col min="9710" max="9710" width="31.42578125" style="3" customWidth="1"/>
    <col min="9711" max="9711" width="5.7109375" style="3" customWidth="1"/>
    <col min="9712" max="9712" width="8.42578125" style="3" customWidth="1"/>
    <col min="9713" max="9713" width="6.140625" style="3" customWidth="1"/>
    <col min="9714" max="9714" width="6.5703125" style="3" customWidth="1"/>
    <col min="9715" max="9715" width="7.28515625" style="3" customWidth="1"/>
    <col min="9716" max="9716" width="8.28515625" style="3" customWidth="1"/>
    <col min="9717" max="9717" width="7.28515625" style="3" customWidth="1"/>
    <col min="9718" max="9718" width="6.7109375" style="3" customWidth="1"/>
    <col min="9719" max="9719" width="11.140625" style="3" customWidth="1"/>
    <col min="9720" max="9720" width="9.5703125" style="3" customWidth="1"/>
    <col min="9721" max="9722" width="11.140625" style="3" customWidth="1"/>
    <col min="9723" max="9723" width="8.85546875" style="3" customWidth="1"/>
    <col min="9724" max="9964" width="9.140625" style="3"/>
    <col min="9965" max="9965" width="4" style="3" customWidth="1"/>
    <col min="9966" max="9966" width="31.42578125" style="3" customWidth="1"/>
    <col min="9967" max="9967" width="5.7109375" style="3" customWidth="1"/>
    <col min="9968" max="9968" width="8.42578125" style="3" customWidth="1"/>
    <col min="9969" max="9969" width="6.140625" style="3" customWidth="1"/>
    <col min="9970" max="9970" width="6.5703125" style="3" customWidth="1"/>
    <col min="9971" max="9971" width="7.28515625" style="3" customWidth="1"/>
    <col min="9972" max="9972" width="8.28515625" style="3" customWidth="1"/>
    <col min="9973" max="9973" width="7.28515625" style="3" customWidth="1"/>
    <col min="9974" max="9974" width="6.7109375" style="3" customWidth="1"/>
    <col min="9975" max="9975" width="11.140625" style="3" customWidth="1"/>
    <col min="9976" max="9976" width="9.5703125" style="3" customWidth="1"/>
    <col min="9977" max="9978" width="11.140625" style="3" customWidth="1"/>
    <col min="9979" max="9979" width="8.85546875" style="3" customWidth="1"/>
    <col min="9980" max="10220" width="9.140625" style="3"/>
    <col min="10221" max="10221" width="4" style="3" customWidth="1"/>
    <col min="10222" max="10222" width="31.42578125" style="3" customWidth="1"/>
    <col min="10223" max="10223" width="5.7109375" style="3" customWidth="1"/>
    <col min="10224" max="10224" width="8.42578125" style="3" customWidth="1"/>
    <col min="10225" max="10225" width="6.140625" style="3" customWidth="1"/>
    <col min="10226" max="10226" width="6.5703125" style="3" customWidth="1"/>
    <col min="10227" max="10227" width="7.28515625" style="3" customWidth="1"/>
    <col min="10228" max="10228" width="8.28515625" style="3" customWidth="1"/>
    <col min="10229" max="10229" width="7.28515625" style="3" customWidth="1"/>
    <col min="10230" max="10230" width="6.7109375" style="3" customWidth="1"/>
    <col min="10231" max="10231" width="11.140625" style="3" customWidth="1"/>
    <col min="10232" max="10232" width="9.5703125" style="3" customWidth="1"/>
    <col min="10233" max="10234" width="11.140625" style="3" customWidth="1"/>
    <col min="10235" max="10235" width="8.85546875" style="3" customWidth="1"/>
    <col min="10236" max="10476" width="9.140625" style="3"/>
    <col min="10477" max="10477" width="4" style="3" customWidth="1"/>
    <col min="10478" max="10478" width="31.42578125" style="3" customWidth="1"/>
    <col min="10479" max="10479" width="5.7109375" style="3" customWidth="1"/>
    <col min="10480" max="10480" width="8.42578125" style="3" customWidth="1"/>
    <col min="10481" max="10481" width="6.140625" style="3" customWidth="1"/>
    <col min="10482" max="10482" width="6.5703125" style="3" customWidth="1"/>
    <col min="10483" max="10483" width="7.28515625" style="3" customWidth="1"/>
    <col min="10484" max="10484" width="8.28515625" style="3" customWidth="1"/>
    <col min="10485" max="10485" width="7.28515625" style="3" customWidth="1"/>
    <col min="10486" max="10486" width="6.7109375" style="3" customWidth="1"/>
    <col min="10487" max="10487" width="11.140625" style="3" customWidth="1"/>
    <col min="10488" max="10488" width="9.5703125" style="3" customWidth="1"/>
    <col min="10489" max="10490" width="11.140625" style="3" customWidth="1"/>
    <col min="10491" max="10491" width="8.85546875" style="3" customWidth="1"/>
    <col min="10492" max="10732" width="9.140625" style="3"/>
    <col min="10733" max="10733" width="4" style="3" customWidth="1"/>
    <col min="10734" max="10734" width="31.42578125" style="3" customWidth="1"/>
    <col min="10735" max="10735" width="5.7109375" style="3" customWidth="1"/>
    <col min="10736" max="10736" width="8.42578125" style="3" customWidth="1"/>
    <col min="10737" max="10737" width="6.140625" style="3" customWidth="1"/>
    <col min="10738" max="10738" width="6.5703125" style="3" customWidth="1"/>
    <col min="10739" max="10739" width="7.28515625" style="3" customWidth="1"/>
    <col min="10740" max="10740" width="8.28515625" style="3" customWidth="1"/>
    <col min="10741" max="10741" width="7.28515625" style="3" customWidth="1"/>
    <col min="10742" max="10742" width="6.7109375" style="3" customWidth="1"/>
    <col min="10743" max="10743" width="11.140625" style="3" customWidth="1"/>
    <col min="10744" max="10744" width="9.5703125" style="3" customWidth="1"/>
    <col min="10745" max="10746" width="11.140625" style="3" customWidth="1"/>
    <col min="10747" max="10747" width="8.85546875" style="3" customWidth="1"/>
    <col min="10748" max="10988" width="9.140625" style="3"/>
    <col min="10989" max="10989" width="4" style="3" customWidth="1"/>
    <col min="10990" max="10990" width="31.42578125" style="3" customWidth="1"/>
    <col min="10991" max="10991" width="5.7109375" style="3" customWidth="1"/>
    <col min="10992" max="10992" width="8.42578125" style="3" customWidth="1"/>
    <col min="10993" max="10993" width="6.140625" style="3" customWidth="1"/>
    <col min="10994" max="10994" width="6.5703125" style="3" customWidth="1"/>
    <col min="10995" max="10995" width="7.28515625" style="3" customWidth="1"/>
    <col min="10996" max="10996" width="8.28515625" style="3" customWidth="1"/>
    <col min="10997" max="10997" width="7.28515625" style="3" customWidth="1"/>
    <col min="10998" max="10998" width="6.7109375" style="3" customWidth="1"/>
    <col min="10999" max="10999" width="11.140625" style="3" customWidth="1"/>
    <col min="11000" max="11000" width="9.5703125" style="3" customWidth="1"/>
    <col min="11001" max="11002" width="11.140625" style="3" customWidth="1"/>
    <col min="11003" max="11003" width="8.85546875" style="3" customWidth="1"/>
    <col min="11004" max="11244" width="9.140625" style="3"/>
    <col min="11245" max="11245" width="4" style="3" customWidth="1"/>
    <col min="11246" max="11246" width="31.42578125" style="3" customWidth="1"/>
    <col min="11247" max="11247" width="5.7109375" style="3" customWidth="1"/>
    <col min="11248" max="11248" width="8.42578125" style="3" customWidth="1"/>
    <col min="11249" max="11249" width="6.140625" style="3" customWidth="1"/>
    <col min="11250" max="11250" width="6.5703125" style="3" customWidth="1"/>
    <col min="11251" max="11251" width="7.28515625" style="3" customWidth="1"/>
    <col min="11252" max="11252" width="8.28515625" style="3" customWidth="1"/>
    <col min="11253" max="11253" width="7.28515625" style="3" customWidth="1"/>
    <col min="11254" max="11254" width="6.7109375" style="3" customWidth="1"/>
    <col min="11255" max="11255" width="11.140625" style="3" customWidth="1"/>
    <col min="11256" max="11256" width="9.5703125" style="3" customWidth="1"/>
    <col min="11257" max="11258" width="11.140625" style="3" customWidth="1"/>
    <col min="11259" max="11259" width="8.85546875" style="3" customWidth="1"/>
    <col min="11260" max="11500" width="9.140625" style="3"/>
    <col min="11501" max="11501" width="4" style="3" customWidth="1"/>
    <col min="11502" max="11502" width="31.42578125" style="3" customWidth="1"/>
    <col min="11503" max="11503" width="5.7109375" style="3" customWidth="1"/>
    <col min="11504" max="11504" width="8.42578125" style="3" customWidth="1"/>
    <col min="11505" max="11505" width="6.140625" style="3" customWidth="1"/>
    <col min="11506" max="11506" width="6.5703125" style="3" customWidth="1"/>
    <col min="11507" max="11507" width="7.28515625" style="3" customWidth="1"/>
    <col min="11508" max="11508" width="8.28515625" style="3" customWidth="1"/>
    <col min="11509" max="11509" width="7.28515625" style="3" customWidth="1"/>
    <col min="11510" max="11510" width="6.7109375" style="3" customWidth="1"/>
    <col min="11511" max="11511" width="11.140625" style="3" customWidth="1"/>
    <col min="11512" max="11512" width="9.5703125" style="3" customWidth="1"/>
    <col min="11513" max="11514" width="11.140625" style="3" customWidth="1"/>
    <col min="11515" max="11515" width="8.85546875" style="3" customWidth="1"/>
    <col min="11516" max="11756" width="9.140625" style="3"/>
    <col min="11757" max="11757" width="4" style="3" customWidth="1"/>
    <col min="11758" max="11758" width="31.42578125" style="3" customWidth="1"/>
    <col min="11759" max="11759" width="5.7109375" style="3" customWidth="1"/>
    <col min="11760" max="11760" width="8.42578125" style="3" customWidth="1"/>
    <col min="11761" max="11761" width="6.140625" style="3" customWidth="1"/>
    <col min="11762" max="11762" width="6.5703125" style="3" customWidth="1"/>
    <col min="11763" max="11763" width="7.28515625" style="3" customWidth="1"/>
    <col min="11764" max="11764" width="8.28515625" style="3" customWidth="1"/>
    <col min="11765" max="11765" width="7.28515625" style="3" customWidth="1"/>
    <col min="11766" max="11766" width="6.7109375" style="3" customWidth="1"/>
    <col min="11767" max="11767" width="11.140625" style="3" customWidth="1"/>
    <col min="11768" max="11768" width="9.5703125" style="3" customWidth="1"/>
    <col min="11769" max="11770" width="11.140625" style="3" customWidth="1"/>
    <col min="11771" max="11771" width="8.85546875" style="3" customWidth="1"/>
    <col min="11772" max="12012" width="9.140625" style="3"/>
    <col min="12013" max="12013" width="4" style="3" customWidth="1"/>
    <col min="12014" max="12014" width="31.42578125" style="3" customWidth="1"/>
    <col min="12015" max="12015" width="5.7109375" style="3" customWidth="1"/>
    <col min="12016" max="12016" width="8.42578125" style="3" customWidth="1"/>
    <col min="12017" max="12017" width="6.140625" style="3" customWidth="1"/>
    <col min="12018" max="12018" width="6.5703125" style="3" customWidth="1"/>
    <col min="12019" max="12019" width="7.28515625" style="3" customWidth="1"/>
    <col min="12020" max="12020" width="8.28515625" style="3" customWidth="1"/>
    <col min="12021" max="12021" width="7.28515625" style="3" customWidth="1"/>
    <col min="12022" max="12022" width="6.7109375" style="3" customWidth="1"/>
    <col min="12023" max="12023" width="11.140625" style="3" customWidth="1"/>
    <col min="12024" max="12024" width="9.5703125" style="3" customWidth="1"/>
    <col min="12025" max="12026" width="11.140625" style="3" customWidth="1"/>
    <col min="12027" max="12027" width="8.85546875" style="3" customWidth="1"/>
    <col min="12028" max="12268" width="9.140625" style="3"/>
    <col min="12269" max="12269" width="4" style="3" customWidth="1"/>
    <col min="12270" max="12270" width="31.42578125" style="3" customWidth="1"/>
    <col min="12271" max="12271" width="5.7109375" style="3" customWidth="1"/>
    <col min="12272" max="12272" width="8.42578125" style="3" customWidth="1"/>
    <col min="12273" max="12273" width="6.140625" style="3" customWidth="1"/>
    <col min="12274" max="12274" width="6.5703125" style="3" customWidth="1"/>
    <col min="12275" max="12275" width="7.28515625" style="3" customWidth="1"/>
    <col min="12276" max="12276" width="8.28515625" style="3" customWidth="1"/>
    <col min="12277" max="12277" width="7.28515625" style="3" customWidth="1"/>
    <col min="12278" max="12278" width="6.7109375" style="3" customWidth="1"/>
    <col min="12279" max="12279" width="11.140625" style="3" customWidth="1"/>
    <col min="12280" max="12280" width="9.5703125" style="3" customWidth="1"/>
    <col min="12281" max="12282" width="11.140625" style="3" customWidth="1"/>
    <col min="12283" max="12283" width="8.85546875" style="3" customWidth="1"/>
    <col min="12284" max="12524" width="9.140625" style="3"/>
    <col min="12525" max="12525" width="4" style="3" customWidth="1"/>
    <col min="12526" max="12526" width="31.42578125" style="3" customWidth="1"/>
    <col min="12527" max="12527" width="5.7109375" style="3" customWidth="1"/>
    <col min="12528" max="12528" width="8.42578125" style="3" customWidth="1"/>
    <col min="12529" max="12529" width="6.140625" style="3" customWidth="1"/>
    <col min="12530" max="12530" width="6.5703125" style="3" customWidth="1"/>
    <col min="12531" max="12531" width="7.28515625" style="3" customWidth="1"/>
    <col min="12532" max="12532" width="8.28515625" style="3" customWidth="1"/>
    <col min="12533" max="12533" width="7.28515625" style="3" customWidth="1"/>
    <col min="12534" max="12534" width="6.7109375" style="3" customWidth="1"/>
    <col min="12535" max="12535" width="11.140625" style="3" customWidth="1"/>
    <col min="12536" max="12536" width="9.5703125" style="3" customWidth="1"/>
    <col min="12537" max="12538" width="11.140625" style="3" customWidth="1"/>
    <col min="12539" max="12539" width="8.85546875" style="3" customWidth="1"/>
    <col min="12540" max="12780" width="9.140625" style="3"/>
    <col min="12781" max="12781" width="4" style="3" customWidth="1"/>
    <col min="12782" max="12782" width="31.42578125" style="3" customWidth="1"/>
    <col min="12783" max="12783" width="5.7109375" style="3" customWidth="1"/>
    <col min="12784" max="12784" width="8.42578125" style="3" customWidth="1"/>
    <col min="12785" max="12785" width="6.140625" style="3" customWidth="1"/>
    <col min="12786" max="12786" width="6.5703125" style="3" customWidth="1"/>
    <col min="12787" max="12787" width="7.28515625" style="3" customWidth="1"/>
    <col min="12788" max="12788" width="8.28515625" style="3" customWidth="1"/>
    <col min="12789" max="12789" width="7.28515625" style="3" customWidth="1"/>
    <col min="12790" max="12790" width="6.7109375" style="3" customWidth="1"/>
    <col min="12791" max="12791" width="11.140625" style="3" customWidth="1"/>
    <col min="12792" max="12792" width="9.5703125" style="3" customWidth="1"/>
    <col min="12793" max="12794" width="11.140625" style="3" customWidth="1"/>
    <col min="12795" max="12795" width="8.85546875" style="3" customWidth="1"/>
    <col min="12796" max="13036" width="9.140625" style="3"/>
    <col min="13037" max="13037" width="4" style="3" customWidth="1"/>
    <col min="13038" max="13038" width="31.42578125" style="3" customWidth="1"/>
    <col min="13039" max="13039" width="5.7109375" style="3" customWidth="1"/>
    <col min="13040" max="13040" width="8.42578125" style="3" customWidth="1"/>
    <col min="13041" max="13041" width="6.140625" style="3" customWidth="1"/>
    <col min="13042" max="13042" width="6.5703125" style="3" customWidth="1"/>
    <col min="13043" max="13043" width="7.28515625" style="3" customWidth="1"/>
    <col min="13044" max="13044" width="8.28515625" style="3" customWidth="1"/>
    <col min="13045" max="13045" width="7.28515625" style="3" customWidth="1"/>
    <col min="13046" max="13046" width="6.7109375" style="3" customWidth="1"/>
    <col min="13047" max="13047" width="11.140625" style="3" customWidth="1"/>
    <col min="13048" max="13048" width="9.5703125" style="3" customWidth="1"/>
    <col min="13049" max="13050" width="11.140625" style="3" customWidth="1"/>
    <col min="13051" max="13051" width="8.85546875" style="3" customWidth="1"/>
    <col min="13052" max="13292" width="9.140625" style="3"/>
    <col min="13293" max="13293" width="4" style="3" customWidth="1"/>
    <col min="13294" max="13294" width="31.42578125" style="3" customWidth="1"/>
    <col min="13295" max="13295" width="5.7109375" style="3" customWidth="1"/>
    <col min="13296" max="13296" width="8.42578125" style="3" customWidth="1"/>
    <col min="13297" max="13297" width="6.140625" style="3" customWidth="1"/>
    <col min="13298" max="13298" width="6.5703125" style="3" customWidth="1"/>
    <col min="13299" max="13299" width="7.28515625" style="3" customWidth="1"/>
    <col min="13300" max="13300" width="8.28515625" style="3" customWidth="1"/>
    <col min="13301" max="13301" width="7.28515625" style="3" customWidth="1"/>
    <col min="13302" max="13302" width="6.7109375" style="3" customWidth="1"/>
    <col min="13303" max="13303" width="11.140625" style="3" customWidth="1"/>
    <col min="13304" max="13304" width="9.5703125" style="3" customWidth="1"/>
    <col min="13305" max="13306" width="11.140625" style="3" customWidth="1"/>
    <col min="13307" max="13307" width="8.85546875" style="3" customWidth="1"/>
    <col min="13308" max="13548" width="9.140625" style="3"/>
    <col min="13549" max="13549" width="4" style="3" customWidth="1"/>
    <col min="13550" max="13550" width="31.42578125" style="3" customWidth="1"/>
    <col min="13551" max="13551" width="5.7109375" style="3" customWidth="1"/>
    <col min="13552" max="13552" width="8.42578125" style="3" customWidth="1"/>
    <col min="13553" max="13553" width="6.140625" style="3" customWidth="1"/>
    <col min="13554" max="13554" width="6.5703125" style="3" customWidth="1"/>
    <col min="13555" max="13555" width="7.28515625" style="3" customWidth="1"/>
    <col min="13556" max="13556" width="8.28515625" style="3" customWidth="1"/>
    <col min="13557" max="13557" width="7.28515625" style="3" customWidth="1"/>
    <col min="13558" max="13558" width="6.7109375" style="3" customWidth="1"/>
    <col min="13559" max="13559" width="11.140625" style="3" customWidth="1"/>
    <col min="13560" max="13560" width="9.5703125" style="3" customWidth="1"/>
    <col min="13561" max="13562" width="11.140625" style="3" customWidth="1"/>
    <col min="13563" max="13563" width="8.85546875" style="3" customWidth="1"/>
    <col min="13564" max="13804" width="9.140625" style="3"/>
    <col min="13805" max="13805" width="4" style="3" customWidth="1"/>
    <col min="13806" max="13806" width="31.42578125" style="3" customWidth="1"/>
    <col min="13807" max="13807" width="5.7109375" style="3" customWidth="1"/>
    <col min="13808" max="13808" width="8.42578125" style="3" customWidth="1"/>
    <col min="13809" max="13809" width="6.140625" style="3" customWidth="1"/>
    <col min="13810" max="13810" width="6.5703125" style="3" customWidth="1"/>
    <col min="13811" max="13811" width="7.28515625" style="3" customWidth="1"/>
    <col min="13812" max="13812" width="8.28515625" style="3" customWidth="1"/>
    <col min="13813" max="13813" width="7.28515625" style="3" customWidth="1"/>
    <col min="13814" max="13814" width="6.7109375" style="3" customWidth="1"/>
    <col min="13815" max="13815" width="11.140625" style="3" customWidth="1"/>
    <col min="13816" max="13816" width="9.5703125" style="3" customWidth="1"/>
    <col min="13817" max="13818" width="11.140625" style="3" customWidth="1"/>
    <col min="13819" max="13819" width="8.85546875" style="3" customWidth="1"/>
    <col min="13820" max="14060" width="9.140625" style="3"/>
    <col min="14061" max="14061" width="4" style="3" customWidth="1"/>
    <col min="14062" max="14062" width="31.42578125" style="3" customWidth="1"/>
    <col min="14063" max="14063" width="5.7109375" style="3" customWidth="1"/>
    <col min="14064" max="14064" width="8.42578125" style="3" customWidth="1"/>
    <col min="14065" max="14065" width="6.140625" style="3" customWidth="1"/>
    <col min="14066" max="14066" width="6.5703125" style="3" customWidth="1"/>
    <col min="14067" max="14067" width="7.28515625" style="3" customWidth="1"/>
    <col min="14068" max="14068" width="8.28515625" style="3" customWidth="1"/>
    <col min="14069" max="14069" width="7.28515625" style="3" customWidth="1"/>
    <col min="14070" max="14070" width="6.7109375" style="3" customWidth="1"/>
    <col min="14071" max="14071" width="11.140625" style="3" customWidth="1"/>
    <col min="14072" max="14072" width="9.5703125" style="3" customWidth="1"/>
    <col min="14073" max="14074" width="11.140625" style="3" customWidth="1"/>
    <col min="14075" max="14075" width="8.85546875" style="3" customWidth="1"/>
    <col min="14076" max="14316" width="9.140625" style="3"/>
    <col min="14317" max="14317" width="4" style="3" customWidth="1"/>
    <col min="14318" max="14318" width="31.42578125" style="3" customWidth="1"/>
    <col min="14319" max="14319" width="5.7109375" style="3" customWidth="1"/>
    <col min="14320" max="14320" width="8.42578125" style="3" customWidth="1"/>
    <col min="14321" max="14321" width="6.140625" style="3" customWidth="1"/>
    <col min="14322" max="14322" width="6.5703125" style="3" customWidth="1"/>
    <col min="14323" max="14323" width="7.28515625" style="3" customWidth="1"/>
    <col min="14324" max="14324" width="8.28515625" style="3" customWidth="1"/>
    <col min="14325" max="14325" width="7.28515625" style="3" customWidth="1"/>
    <col min="14326" max="14326" width="6.7109375" style="3" customWidth="1"/>
    <col min="14327" max="14327" width="11.140625" style="3" customWidth="1"/>
    <col min="14328" max="14328" width="9.5703125" style="3" customWidth="1"/>
    <col min="14329" max="14330" width="11.140625" style="3" customWidth="1"/>
    <col min="14331" max="14331" width="8.85546875" style="3" customWidth="1"/>
    <col min="14332" max="14572" width="9.140625" style="3"/>
    <col min="14573" max="14573" width="4" style="3" customWidth="1"/>
    <col min="14574" max="14574" width="31.42578125" style="3" customWidth="1"/>
    <col min="14575" max="14575" width="5.7109375" style="3" customWidth="1"/>
    <col min="14576" max="14576" width="8.42578125" style="3" customWidth="1"/>
    <col min="14577" max="14577" width="6.140625" style="3" customWidth="1"/>
    <col min="14578" max="14578" width="6.5703125" style="3" customWidth="1"/>
    <col min="14579" max="14579" width="7.28515625" style="3" customWidth="1"/>
    <col min="14580" max="14580" width="8.28515625" style="3" customWidth="1"/>
    <col min="14581" max="14581" width="7.28515625" style="3" customWidth="1"/>
    <col min="14582" max="14582" width="6.7109375" style="3" customWidth="1"/>
    <col min="14583" max="14583" width="11.140625" style="3" customWidth="1"/>
    <col min="14584" max="14584" width="9.5703125" style="3" customWidth="1"/>
    <col min="14585" max="14586" width="11.140625" style="3" customWidth="1"/>
    <col min="14587" max="14587" width="8.85546875" style="3" customWidth="1"/>
    <col min="14588" max="14828" width="9.140625" style="3"/>
    <col min="14829" max="14829" width="4" style="3" customWidth="1"/>
    <col min="14830" max="14830" width="31.42578125" style="3" customWidth="1"/>
    <col min="14831" max="14831" width="5.7109375" style="3" customWidth="1"/>
    <col min="14832" max="14832" width="8.42578125" style="3" customWidth="1"/>
    <col min="14833" max="14833" width="6.140625" style="3" customWidth="1"/>
    <col min="14834" max="14834" width="6.5703125" style="3" customWidth="1"/>
    <col min="14835" max="14835" width="7.28515625" style="3" customWidth="1"/>
    <col min="14836" max="14836" width="8.28515625" style="3" customWidth="1"/>
    <col min="14837" max="14837" width="7.28515625" style="3" customWidth="1"/>
    <col min="14838" max="14838" width="6.7109375" style="3" customWidth="1"/>
    <col min="14839" max="14839" width="11.140625" style="3" customWidth="1"/>
    <col min="14840" max="14840" width="9.5703125" style="3" customWidth="1"/>
    <col min="14841" max="14842" width="11.140625" style="3" customWidth="1"/>
    <col min="14843" max="14843" width="8.85546875" style="3" customWidth="1"/>
    <col min="14844" max="15084" width="9.140625" style="3"/>
    <col min="15085" max="15085" width="4" style="3" customWidth="1"/>
    <col min="15086" max="15086" width="31.42578125" style="3" customWidth="1"/>
    <col min="15087" max="15087" width="5.7109375" style="3" customWidth="1"/>
    <col min="15088" max="15088" width="8.42578125" style="3" customWidth="1"/>
    <col min="15089" max="15089" width="6.140625" style="3" customWidth="1"/>
    <col min="15090" max="15090" width="6.5703125" style="3" customWidth="1"/>
    <col min="15091" max="15091" width="7.28515625" style="3" customWidth="1"/>
    <col min="15092" max="15092" width="8.28515625" style="3" customWidth="1"/>
    <col min="15093" max="15093" width="7.28515625" style="3" customWidth="1"/>
    <col min="15094" max="15094" width="6.7109375" style="3" customWidth="1"/>
    <col min="15095" max="15095" width="11.140625" style="3" customWidth="1"/>
    <col min="15096" max="15096" width="9.5703125" style="3" customWidth="1"/>
    <col min="15097" max="15098" width="11.140625" style="3" customWidth="1"/>
    <col min="15099" max="15099" width="8.85546875" style="3" customWidth="1"/>
    <col min="15100" max="15340" width="9.140625" style="3"/>
    <col min="15341" max="15341" width="4" style="3" customWidth="1"/>
    <col min="15342" max="15342" width="31.42578125" style="3" customWidth="1"/>
    <col min="15343" max="15343" width="5.7109375" style="3" customWidth="1"/>
    <col min="15344" max="15344" width="8.42578125" style="3" customWidth="1"/>
    <col min="15345" max="15345" width="6.140625" style="3" customWidth="1"/>
    <col min="15346" max="15346" width="6.5703125" style="3" customWidth="1"/>
    <col min="15347" max="15347" width="7.28515625" style="3" customWidth="1"/>
    <col min="15348" max="15348" width="8.28515625" style="3" customWidth="1"/>
    <col min="15349" max="15349" width="7.28515625" style="3" customWidth="1"/>
    <col min="15350" max="15350" width="6.7109375" style="3" customWidth="1"/>
    <col min="15351" max="15351" width="11.140625" style="3" customWidth="1"/>
    <col min="15352" max="15352" width="9.5703125" style="3" customWidth="1"/>
    <col min="15353" max="15354" width="11.140625" style="3" customWidth="1"/>
    <col min="15355" max="15355" width="8.85546875" style="3" customWidth="1"/>
    <col min="15356" max="15596" width="9.140625" style="3"/>
    <col min="15597" max="15597" width="4" style="3" customWidth="1"/>
    <col min="15598" max="15598" width="31.42578125" style="3" customWidth="1"/>
    <col min="15599" max="15599" width="5.7109375" style="3" customWidth="1"/>
    <col min="15600" max="15600" width="8.42578125" style="3" customWidth="1"/>
    <col min="15601" max="15601" width="6.140625" style="3" customWidth="1"/>
    <col min="15602" max="15602" width="6.5703125" style="3" customWidth="1"/>
    <col min="15603" max="15603" width="7.28515625" style="3" customWidth="1"/>
    <col min="15604" max="15604" width="8.28515625" style="3" customWidth="1"/>
    <col min="15605" max="15605" width="7.28515625" style="3" customWidth="1"/>
    <col min="15606" max="15606" width="6.7109375" style="3" customWidth="1"/>
    <col min="15607" max="15607" width="11.140625" style="3" customWidth="1"/>
    <col min="15608" max="15608" width="9.5703125" style="3" customWidth="1"/>
    <col min="15609" max="15610" width="11.140625" style="3" customWidth="1"/>
    <col min="15611" max="15611" width="8.85546875" style="3" customWidth="1"/>
    <col min="15612" max="15852" width="9.140625" style="3"/>
    <col min="15853" max="15853" width="4" style="3" customWidth="1"/>
    <col min="15854" max="15854" width="31.42578125" style="3" customWidth="1"/>
    <col min="15855" max="15855" width="5.7109375" style="3" customWidth="1"/>
    <col min="15856" max="15856" width="8.42578125" style="3" customWidth="1"/>
    <col min="15857" max="15857" width="6.140625" style="3" customWidth="1"/>
    <col min="15858" max="15858" width="6.5703125" style="3" customWidth="1"/>
    <col min="15859" max="15859" width="7.28515625" style="3" customWidth="1"/>
    <col min="15860" max="15860" width="8.28515625" style="3" customWidth="1"/>
    <col min="15861" max="15861" width="7.28515625" style="3" customWidth="1"/>
    <col min="15862" max="15862" width="6.7109375" style="3" customWidth="1"/>
    <col min="15863" max="15863" width="11.140625" style="3" customWidth="1"/>
    <col min="15864" max="15864" width="9.5703125" style="3" customWidth="1"/>
    <col min="15865" max="15866" width="11.140625" style="3" customWidth="1"/>
    <col min="15867" max="15867" width="8.85546875" style="3" customWidth="1"/>
    <col min="15868" max="16108" width="9.140625" style="3"/>
    <col min="16109" max="16109" width="4" style="3" customWidth="1"/>
    <col min="16110" max="16110" width="31.42578125" style="3" customWidth="1"/>
    <col min="16111" max="16111" width="5.7109375" style="3" customWidth="1"/>
    <col min="16112" max="16112" width="8.42578125" style="3" customWidth="1"/>
    <col min="16113" max="16113" width="6.140625" style="3" customWidth="1"/>
    <col min="16114" max="16114" width="6.5703125" style="3" customWidth="1"/>
    <col min="16115" max="16115" width="7.28515625" style="3" customWidth="1"/>
    <col min="16116" max="16116" width="8.28515625" style="3" customWidth="1"/>
    <col min="16117" max="16117" width="7.28515625" style="3" customWidth="1"/>
    <col min="16118" max="16118" width="6.7109375" style="3" customWidth="1"/>
    <col min="16119" max="16119" width="11.140625" style="3" customWidth="1"/>
    <col min="16120" max="16120" width="9.5703125" style="3" customWidth="1"/>
    <col min="16121" max="16122" width="11.140625" style="3" customWidth="1"/>
    <col min="16123" max="16123" width="8.85546875" style="3" customWidth="1"/>
    <col min="16124" max="16384" width="9.140625" style="3"/>
  </cols>
  <sheetData>
    <row r="1" spans="1:236">
      <c r="P1" s="104" t="s">
        <v>44</v>
      </c>
    </row>
    <row r="2" spans="1:236" ht="15.75">
      <c r="C2" s="156" t="s">
        <v>30</v>
      </c>
      <c r="D2" s="105">
        <v>7</v>
      </c>
      <c r="E2" s="5"/>
      <c r="G2" s="5"/>
      <c r="H2" s="5"/>
      <c r="J2" s="7"/>
      <c r="K2" s="7"/>
      <c r="L2" s="7"/>
      <c r="M2" s="7"/>
      <c r="N2" s="7"/>
      <c r="O2" s="7"/>
      <c r="P2" s="7"/>
      <c r="Q2" s="8"/>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row>
    <row r="3" spans="1:236" ht="20.25" thickBot="1">
      <c r="A3" s="37" t="s">
        <v>586</v>
      </c>
      <c r="B3" s="45"/>
      <c r="C3" s="46"/>
      <c r="D3" s="46"/>
      <c r="E3" s="47"/>
      <c r="F3" s="47"/>
      <c r="G3" s="47"/>
      <c r="H3" s="47"/>
      <c r="I3" s="47"/>
      <c r="J3" s="47"/>
      <c r="K3" s="47"/>
      <c r="L3" s="47"/>
      <c r="M3" s="47"/>
      <c r="N3" s="47"/>
      <c r="O3" s="47"/>
      <c r="P3" s="37"/>
      <c r="Q3" s="8"/>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row>
    <row r="4" spans="1:236" ht="31.5" customHeight="1">
      <c r="A4" s="48" t="s">
        <v>45</v>
      </c>
      <c r="B4" s="49"/>
      <c r="C4" s="50"/>
      <c r="D4" s="51"/>
      <c r="E4" s="48"/>
      <c r="F4" s="48"/>
      <c r="G4" s="48"/>
      <c r="H4" s="48"/>
      <c r="I4" s="48"/>
      <c r="J4" s="48"/>
      <c r="K4" s="48"/>
      <c r="L4" s="48"/>
      <c r="M4" s="48"/>
      <c r="N4" s="48"/>
      <c r="O4" s="48"/>
      <c r="P4" s="41"/>
      <c r="Q4" s="10"/>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6" ht="31.5" customHeight="1">
      <c r="A5" s="107" t="str">
        <f>'1_Kopsav.'!A7:I7</f>
        <v xml:space="preserve">Objekta nosaukums: Koncertdārza "PŪT, VĒJIŅI" ēkas pārbūve, Peldu ielā 57, Liepājā </v>
      </c>
      <c r="B5" s="85"/>
      <c r="C5" s="86"/>
      <c r="D5" s="87"/>
      <c r="E5" s="84"/>
      <c r="F5" s="84"/>
      <c r="G5" s="84"/>
      <c r="H5" s="84"/>
      <c r="I5" s="84"/>
      <c r="J5" s="84"/>
      <c r="K5" s="84"/>
      <c r="L5" s="84"/>
      <c r="M5" s="84"/>
      <c r="N5" s="84"/>
      <c r="O5" s="84"/>
      <c r="P5" s="41"/>
      <c r="Q5" s="1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row>
    <row r="6" spans="1:236" ht="20.25" customHeight="1">
      <c r="A6" s="202" t="str">
        <f>KOPTĀME!A12</f>
        <v xml:space="preserve">Būves nosaukums: Koncertdārza "PŪT, VĒJIŅI" ēkas pārbūve, Peldu ielā 57, Liepājā </v>
      </c>
      <c r="B6" s="202"/>
      <c r="C6" s="202"/>
      <c r="D6" s="202"/>
      <c r="E6" s="202"/>
      <c r="F6" s="202"/>
      <c r="G6" s="202"/>
      <c r="H6" s="202"/>
      <c r="I6" s="202"/>
      <c r="J6" s="202"/>
      <c r="K6" s="202"/>
      <c r="L6" s="202"/>
      <c r="M6" s="202"/>
      <c r="N6" s="202"/>
      <c r="O6" s="202"/>
      <c r="P6" s="202"/>
      <c r="Q6" s="10"/>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row>
    <row r="7" spans="1:236" ht="19.5" customHeight="1">
      <c r="A7" s="55" t="str">
        <f>KOPTĀME!A13</f>
        <v xml:space="preserve">Objekta adrese: Peldu ielā 57, Liepājā </v>
      </c>
      <c r="B7" s="56"/>
      <c r="C7" s="52"/>
      <c r="D7" s="52"/>
      <c r="E7" s="42"/>
      <c r="F7" s="42"/>
      <c r="G7" s="42"/>
      <c r="H7" s="42"/>
      <c r="I7" s="42"/>
      <c r="J7" s="42"/>
      <c r="K7" s="42"/>
      <c r="L7" s="42"/>
      <c r="M7" s="42"/>
      <c r="N7" s="42"/>
      <c r="O7" s="42"/>
      <c r="P7" s="42"/>
      <c r="Q7" s="12"/>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row>
    <row r="8" spans="1:236" ht="22.5" customHeight="1">
      <c r="A8" s="55" t="str">
        <f>KOPTĀME!A14</f>
        <v>Pasūtījuma Nr. LPP2019/78</v>
      </c>
      <c r="B8" s="56"/>
      <c r="C8" s="53"/>
      <c r="D8" s="54"/>
      <c r="E8" s="43"/>
      <c r="F8" s="43"/>
      <c r="G8" s="43"/>
      <c r="H8" s="43"/>
      <c r="I8" s="43"/>
      <c r="J8" s="43"/>
      <c r="K8" s="43"/>
      <c r="L8" s="43"/>
      <c r="M8" s="43"/>
      <c r="N8" s="43"/>
      <c r="O8" s="43"/>
      <c r="P8" s="43"/>
      <c r="Q8" s="10"/>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row>
    <row r="9" spans="1:236" ht="15" customHeight="1">
      <c r="A9" s="55"/>
      <c r="B9" s="56"/>
      <c r="C9" s="53"/>
      <c r="D9" s="54"/>
      <c r="E9" s="43"/>
      <c r="F9" s="43"/>
      <c r="G9" s="43"/>
      <c r="H9" s="43"/>
      <c r="I9" s="43"/>
      <c r="J9" s="43"/>
      <c r="K9" s="43"/>
      <c r="L9" s="43"/>
      <c r="M9" s="43"/>
      <c r="N9" s="43"/>
      <c r="O9" s="43"/>
      <c r="P9" s="40"/>
      <c r="Q9" s="10"/>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row>
    <row r="10" spans="1:236" ht="15.75">
      <c r="A10" s="114" t="s">
        <v>587</v>
      </c>
      <c r="B10" s="57"/>
      <c r="C10" s="38"/>
      <c r="D10" s="38"/>
      <c r="E10" s="44"/>
      <c r="F10" s="44"/>
      <c r="G10" s="44"/>
      <c r="H10" s="44"/>
      <c r="I10" s="44"/>
      <c r="J10" s="44"/>
      <c r="K10" s="44"/>
      <c r="L10" s="44"/>
      <c r="M10" s="44"/>
      <c r="N10" s="44"/>
      <c r="O10" s="44"/>
      <c r="P10" s="44"/>
      <c r="Q10" s="10"/>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row>
    <row r="11" spans="1:236" ht="14.25" thickBot="1">
      <c r="A11" s="39"/>
      <c r="B11" s="39"/>
      <c r="C11" s="15"/>
      <c r="D11" s="16"/>
      <c r="E11" s="17"/>
      <c r="F11" s="18"/>
      <c r="G11" s="18"/>
      <c r="H11" s="18"/>
      <c r="I11" s="18"/>
      <c r="J11" s="18"/>
      <c r="K11" s="39"/>
      <c r="M11" s="19" t="s">
        <v>34</v>
      </c>
      <c r="N11" s="258">
        <f>P108</f>
        <v>0</v>
      </c>
      <c r="O11" s="259"/>
      <c r="P11" s="106" t="s">
        <v>46</v>
      </c>
      <c r="Q11" s="10"/>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row>
    <row r="12" spans="1:236" ht="14.25" customHeight="1">
      <c r="A12" s="39"/>
      <c r="B12" s="39"/>
      <c r="C12" s="15"/>
      <c r="D12" s="16"/>
      <c r="E12" s="17"/>
      <c r="F12" s="18"/>
      <c r="G12" s="18"/>
      <c r="H12" s="18"/>
      <c r="I12" s="18"/>
      <c r="J12" s="18"/>
      <c r="K12" s="39"/>
      <c r="M12" s="110" t="s">
        <v>9</v>
      </c>
      <c r="N12" s="260">
        <f>KOPTĀME!B30</f>
        <v>0</v>
      </c>
      <c r="O12" s="260"/>
      <c r="P12" s="14"/>
      <c r="Q12" s="10"/>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row>
    <row r="13" spans="1:236" ht="15">
      <c r="A13" s="39"/>
      <c r="B13" s="39"/>
      <c r="C13" s="15"/>
      <c r="D13" s="16"/>
      <c r="E13" s="17"/>
      <c r="F13" s="18"/>
      <c r="G13" s="18"/>
      <c r="H13" s="18"/>
      <c r="I13" s="18"/>
      <c r="J13" s="18"/>
      <c r="K13" s="39"/>
      <c r="L13" s="39"/>
      <c r="M13" s="39"/>
      <c r="N13" s="39"/>
      <c r="O13" s="20"/>
      <c r="P13" s="14"/>
      <c r="Q13" s="10"/>
      <c r="R13" s="11"/>
      <c r="S13" s="11"/>
      <c r="T13" s="81" t="s">
        <v>31</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row>
    <row r="14" spans="1:236" ht="12.75" customHeight="1">
      <c r="A14" s="249" t="s">
        <v>10</v>
      </c>
      <c r="B14" s="249" t="s">
        <v>13</v>
      </c>
      <c r="C14" s="252" t="s">
        <v>47</v>
      </c>
      <c r="D14" s="261" t="s">
        <v>15</v>
      </c>
      <c r="E14" s="263" t="s">
        <v>16</v>
      </c>
      <c r="F14" s="265" t="s">
        <v>17</v>
      </c>
      <c r="G14" s="266"/>
      <c r="H14" s="266"/>
      <c r="I14" s="266"/>
      <c r="J14" s="266"/>
      <c r="K14" s="266"/>
      <c r="L14" s="267" t="s">
        <v>18</v>
      </c>
      <c r="M14" s="267"/>
      <c r="N14" s="267"/>
      <c r="O14" s="267"/>
      <c r="P14" s="267"/>
      <c r="Q14" s="10"/>
      <c r="R14" s="11"/>
      <c r="S14" s="11"/>
      <c r="T14" s="249" t="s">
        <v>10</v>
      </c>
      <c r="U14" s="249" t="s">
        <v>13</v>
      </c>
      <c r="V14" s="252" t="s">
        <v>14</v>
      </c>
      <c r="W14" s="249" t="s">
        <v>15</v>
      </c>
      <c r="X14" s="254" t="s">
        <v>16</v>
      </c>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row>
    <row r="15" spans="1:236" ht="54" customHeight="1">
      <c r="A15" s="250"/>
      <c r="B15" s="250"/>
      <c r="C15" s="253"/>
      <c r="D15" s="262"/>
      <c r="E15" s="264"/>
      <c r="F15" s="108" t="s">
        <v>48</v>
      </c>
      <c r="G15" s="108" t="s">
        <v>54</v>
      </c>
      <c r="H15" s="108" t="s">
        <v>37</v>
      </c>
      <c r="I15" s="108" t="s">
        <v>35</v>
      </c>
      <c r="J15" s="108" t="s">
        <v>36</v>
      </c>
      <c r="K15" s="109" t="s">
        <v>49</v>
      </c>
      <c r="L15" s="109" t="s">
        <v>50</v>
      </c>
      <c r="M15" s="109" t="s">
        <v>37</v>
      </c>
      <c r="N15" s="109" t="s">
        <v>35</v>
      </c>
      <c r="O15" s="109" t="s">
        <v>36</v>
      </c>
      <c r="P15" s="109" t="s">
        <v>51</v>
      </c>
      <c r="Q15" s="21"/>
      <c r="R15" s="22"/>
      <c r="S15" s="22"/>
      <c r="T15" s="250"/>
      <c r="U15" s="250"/>
      <c r="V15" s="253"/>
      <c r="W15" s="250"/>
      <c r="X15" s="255"/>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row>
    <row r="16" spans="1:236">
      <c r="A16" s="178"/>
      <c r="B16" s="178"/>
      <c r="C16" s="174" t="s">
        <v>588</v>
      </c>
      <c r="D16" s="162"/>
      <c r="E16" s="176"/>
      <c r="F16" s="163"/>
      <c r="G16" s="163"/>
      <c r="H16" s="163"/>
      <c r="I16" s="163"/>
      <c r="J16" s="163"/>
      <c r="K16" s="163"/>
      <c r="L16" s="163"/>
      <c r="M16" s="163"/>
      <c r="N16" s="163"/>
      <c r="O16" s="163"/>
      <c r="P16" s="163"/>
      <c r="T16" s="145"/>
      <c r="U16" s="145"/>
      <c r="V16" s="157" t="str">
        <f t="shared" ref="V16:X31" si="0">C16</f>
        <v>EL sadalnes</v>
      </c>
      <c r="W16" s="145"/>
      <c r="X16" s="165"/>
    </row>
    <row r="17" spans="1:24" ht="25.5">
      <c r="A17" s="164">
        <v>1</v>
      </c>
      <c r="B17" s="165"/>
      <c r="C17" s="153" t="s">
        <v>589</v>
      </c>
      <c r="D17" s="111" t="s">
        <v>64</v>
      </c>
      <c r="E17" s="158">
        <v>1</v>
      </c>
      <c r="F17" s="23"/>
      <c r="G17" s="23"/>
      <c r="H17" s="23">
        <f t="shared" ref="H17:H56" si="1">ROUND(F17*G17,2)</f>
        <v>0</v>
      </c>
      <c r="I17" s="23"/>
      <c r="J17" s="23"/>
      <c r="K17" s="24">
        <f t="shared" ref="K17:K56" si="2">H17+I17+J17</f>
        <v>0</v>
      </c>
      <c r="L17" s="24">
        <f t="shared" ref="L17:L56" si="3">ROUND(E17*F17,2)</f>
        <v>0</v>
      </c>
      <c r="M17" s="24">
        <f t="shared" ref="M17:M56" si="4">ROUND(E17*H17,2)</f>
        <v>0</v>
      </c>
      <c r="N17" s="24">
        <f t="shared" ref="N17:N56" si="5">ROUND(E17*I17,2)</f>
        <v>0</v>
      </c>
      <c r="O17" s="24">
        <f t="shared" ref="O17:O56" si="6">ROUND(E17*J17,2)</f>
        <v>0</v>
      </c>
      <c r="P17" s="24">
        <f t="shared" ref="P17:P56" si="7">M17+N17+O17</f>
        <v>0</v>
      </c>
      <c r="T17" s="145">
        <f t="shared" ref="T17:T56" si="8">A17</f>
        <v>1</v>
      </c>
      <c r="U17" s="145"/>
      <c r="V17" s="157" t="str">
        <f t="shared" si="0"/>
        <v>GS sadalne (individuāli komplektēta sask.ar ras.EL-5)</v>
      </c>
      <c r="W17" s="145" t="str">
        <f t="shared" si="0"/>
        <v>kpl.</v>
      </c>
      <c r="X17" s="165">
        <f t="shared" si="0"/>
        <v>1</v>
      </c>
    </row>
    <row r="18" spans="1:24" ht="25.5">
      <c r="A18" s="164">
        <v>2</v>
      </c>
      <c r="B18" s="165"/>
      <c r="C18" s="152" t="s">
        <v>590</v>
      </c>
      <c r="D18" s="111" t="s">
        <v>64</v>
      </c>
      <c r="E18" s="158">
        <v>1</v>
      </c>
      <c r="F18" s="23"/>
      <c r="G18" s="23"/>
      <c r="H18" s="23">
        <f t="shared" si="1"/>
        <v>0</v>
      </c>
      <c r="I18" s="23"/>
      <c r="J18" s="23"/>
      <c r="K18" s="24">
        <f t="shared" si="2"/>
        <v>0</v>
      </c>
      <c r="L18" s="24">
        <f t="shared" si="3"/>
        <v>0</v>
      </c>
      <c r="M18" s="24">
        <f t="shared" si="4"/>
        <v>0</v>
      </c>
      <c r="N18" s="24">
        <f t="shared" si="5"/>
        <v>0</v>
      </c>
      <c r="O18" s="24">
        <f t="shared" si="6"/>
        <v>0</v>
      </c>
      <c r="P18" s="24">
        <f t="shared" si="7"/>
        <v>0</v>
      </c>
      <c r="T18" s="145">
        <f t="shared" si="8"/>
        <v>2</v>
      </c>
      <c r="U18" s="145"/>
      <c r="V18" s="157" t="str">
        <f t="shared" si="0"/>
        <v xml:space="preserve">SS1 sadalne (individuāli komplektēta sask.ar ras.EL-6) </v>
      </c>
      <c r="W18" s="145" t="str">
        <f t="shared" si="0"/>
        <v>kpl.</v>
      </c>
      <c r="X18" s="165">
        <f t="shared" si="0"/>
        <v>1</v>
      </c>
    </row>
    <row r="19" spans="1:24" ht="25.5">
      <c r="A19" s="164">
        <v>3</v>
      </c>
      <c r="B19" s="165"/>
      <c r="C19" s="152" t="s">
        <v>591</v>
      </c>
      <c r="D19" s="111" t="s">
        <v>64</v>
      </c>
      <c r="E19" s="158">
        <v>1</v>
      </c>
      <c r="F19" s="23"/>
      <c r="G19" s="23"/>
      <c r="H19" s="23">
        <f t="shared" si="1"/>
        <v>0</v>
      </c>
      <c r="I19" s="23"/>
      <c r="J19" s="23"/>
      <c r="K19" s="24">
        <f t="shared" si="2"/>
        <v>0</v>
      </c>
      <c r="L19" s="24">
        <f t="shared" si="3"/>
        <v>0</v>
      </c>
      <c r="M19" s="24">
        <f t="shared" si="4"/>
        <v>0</v>
      </c>
      <c r="N19" s="24">
        <f t="shared" si="5"/>
        <v>0</v>
      </c>
      <c r="O19" s="24">
        <f t="shared" si="6"/>
        <v>0</v>
      </c>
      <c r="P19" s="24">
        <f t="shared" si="7"/>
        <v>0</v>
      </c>
      <c r="T19" s="145">
        <f t="shared" si="8"/>
        <v>3</v>
      </c>
      <c r="U19" s="145"/>
      <c r="V19" s="157" t="str">
        <f t="shared" si="0"/>
        <v xml:space="preserve">SS2 sadalne (individuāli komplektēta sask.ar ras.EL-6) </v>
      </c>
      <c r="W19" s="145" t="str">
        <f t="shared" si="0"/>
        <v>kpl.</v>
      </c>
      <c r="X19" s="165">
        <f t="shared" si="0"/>
        <v>1</v>
      </c>
    </row>
    <row r="20" spans="1:24" ht="25.5">
      <c r="A20" s="164">
        <v>4</v>
      </c>
      <c r="B20" s="165"/>
      <c r="C20" s="152" t="s">
        <v>592</v>
      </c>
      <c r="D20" s="111" t="s">
        <v>64</v>
      </c>
      <c r="E20" s="158">
        <v>1</v>
      </c>
      <c r="F20" s="23"/>
      <c r="G20" s="23"/>
      <c r="H20" s="23">
        <f t="shared" si="1"/>
        <v>0</v>
      </c>
      <c r="I20" s="23"/>
      <c r="J20" s="23"/>
      <c r="K20" s="24">
        <f t="shared" si="2"/>
        <v>0</v>
      </c>
      <c r="L20" s="24">
        <f t="shared" si="3"/>
        <v>0</v>
      </c>
      <c r="M20" s="24">
        <f t="shared" si="4"/>
        <v>0</v>
      </c>
      <c r="N20" s="24">
        <f t="shared" si="5"/>
        <v>0</v>
      </c>
      <c r="O20" s="24">
        <f t="shared" si="6"/>
        <v>0</v>
      </c>
      <c r="P20" s="24">
        <f t="shared" si="7"/>
        <v>0</v>
      </c>
      <c r="T20" s="145">
        <f t="shared" si="8"/>
        <v>4</v>
      </c>
      <c r="U20" s="145"/>
      <c r="V20" s="157" t="str">
        <f t="shared" si="0"/>
        <v xml:space="preserve">SS3 sadalne (individuāli komplektēta sask.ar ras.EL-6) </v>
      </c>
      <c r="W20" s="145" t="str">
        <f t="shared" si="0"/>
        <v>kpl.</v>
      </c>
      <c r="X20" s="165">
        <f t="shared" si="0"/>
        <v>1</v>
      </c>
    </row>
    <row r="21" spans="1:24" ht="25.5">
      <c r="A21" s="164">
        <v>5</v>
      </c>
      <c r="B21" s="165"/>
      <c r="C21" s="153" t="s">
        <v>593</v>
      </c>
      <c r="D21" s="111" t="s">
        <v>64</v>
      </c>
      <c r="E21" s="158">
        <v>1</v>
      </c>
      <c r="F21" s="23"/>
      <c r="G21" s="23"/>
      <c r="H21" s="23">
        <f t="shared" si="1"/>
        <v>0</v>
      </c>
      <c r="I21" s="23"/>
      <c r="J21" s="23"/>
      <c r="K21" s="24">
        <f t="shared" si="2"/>
        <v>0</v>
      </c>
      <c r="L21" s="24">
        <f t="shared" si="3"/>
        <v>0</v>
      </c>
      <c r="M21" s="24">
        <f t="shared" si="4"/>
        <v>0</v>
      </c>
      <c r="N21" s="24">
        <f t="shared" si="5"/>
        <v>0</v>
      </c>
      <c r="O21" s="24">
        <f t="shared" si="6"/>
        <v>0</v>
      </c>
      <c r="P21" s="24">
        <f t="shared" si="7"/>
        <v>0</v>
      </c>
      <c r="T21" s="145">
        <f t="shared" si="8"/>
        <v>5</v>
      </c>
      <c r="U21" s="145"/>
      <c r="V21" s="157" t="str">
        <f t="shared" si="0"/>
        <v xml:space="preserve">DĢ.1 sadalne (individuāli komplektēta sask.ar ras.EL-5) </v>
      </c>
      <c r="W21" s="145" t="str">
        <f t="shared" si="0"/>
        <v>kpl.</v>
      </c>
      <c r="X21" s="165">
        <f t="shared" si="0"/>
        <v>1</v>
      </c>
    </row>
    <row r="22" spans="1:24" ht="25.5">
      <c r="A22" s="164">
        <v>6</v>
      </c>
      <c r="B22" s="165"/>
      <c r="C22" s="152" t="s">
        <v>594</v>
      </c>
      <c r="D22" s="111" t="s">
        <v>64</v>
      </c>
      <c r="E22" s="158">
        <v>1</v>
      </c>
      <c r="F22" s="23"/>
      <c r="G22" s="23"/>
      <c r="H22" s="23">
        <f t="shared" si="1"/>
        <v>0</v>
      </c>
      <c r="I22" s="23"/>
      <c r="J22" s="23"/>
      <c r="K22" s="24">
        <f t="shared" si="2"/>
        <v>0</v>
      </c>
      <c r="L22" s="24">
        <f t="shared" si="3"/>
        <v>0</v>
      </c>
      <c r="M22" s="24">
        <f t="shared" si="4"/>
        <v>0</v>
      </c>
      <c r="N22" s="24">
        <f t="shared" si="5"/>
        <v>0</v>
      </c>
      <c r="O22" s="24">
        <f t="shared" si="6"/>
        <v>0</v>
      </c>
      <c r="P22" s="24">
        <f t="shared" si="7"/>
        <v>0</v>
      </c>
      <c r="T22" s="145">
        <f t="shared" si="8"/>
        <v>6</v>
      </c>
      <c r="U22" s="145"/>
      <c r="V22" s="157" t="str">
        <f t="shared" si="0"/>
        <v xml:space="preserve">DĢ.2 sadalne (individuāli komplektēta sask.ar ras.EL-5) </v>
      </c>
      <c r="W22" s="145" t="str">
        <f t="shared" si="0"/>
        <v>kpl.</v>
      </c>
      <c r="X22" s="165">
        <f t="shared" si="0"/>
        <v>1</v>
      </c>
    </row>
    <row r="23" spans="1:24">
      <c r="A23" s="178"/>
      <c r="B23" s="179"/>
      <c r="C23" s="173" t="s">
        <v>595</v>
      </c>
      <c r="D23" s="162"/>
      <c r="E23" s="176"/>
      <c r="F23" s="163"/>
      <c r="G23" s="163"/>
      <c r="H23" s="163"/>
      <c r="I23" s="163"/>
      <c r="J23" s="163"/>
      <c r="K23" s="163"/>
      <c r="L23" s="163"/>
      <c r="M23" s="163"/>
      <c r="N23" s="163"/>
      <c r="O23" s="163"/>
      <c r="P23" s="163"/>
      <c r="T23" s="145"/>
      <c r="U23" s="145"/>
      <c r="V23" s="157" t="str">
        <f t="shared" si="0"/>
        <v>Kabeļi</v>
      </c>
      <c r="W23" s="145"/>
      <c r="X23" s="165"/>
    </row>
    <row r="24" spans="1:24">
      <c r="A24" s="164">
        <v>7</v>
      </c>
      <c r="B24" s="165"/>
      <c r="C24" s="152" t="s">
        <v>596</v>
      </c>
      <c r="D24" s="111" t="s">
        <v>56</v>
      </c>
      <c r="E24" s="158">
        <v>20</v>
      </c>
      <c r="F24" s="23"/>
      <c r="G24" s="23"/>
      <c r="H24" s="23">
        <f t="shared" si="1"/>
        <v>0</v>
      </c>
      <c r="I24" s="23"/>
      <c r="J24" s="23"/>
      <c r="K24" s="24">
        <f t="shared" si="2"/>
        <v>0</v>
      </c>
      <c r="L24" s="24">
        <f t="shared" si="3"/>
        <v>0</v>
      </c>
      <c r="M24" s="24">
        <f t="shared" si="4"/>
        <v>0</v>
      </c>
      <c r="N24" s="24">
        <f t="shared" si="5"/>
        <v>0</v>
      </c>
      <c r="O24" s="24">
        <f t="shared" si="6"/>
        <v>0</v>
      </c>
      <c r="P24" s="24">
        <f t="shared" si="7"/>
        <v>0</v>
      </c>
      <c r="T24" s="145">
        <f t="shared" si="8"/>
        <v>7</v>
      </c>
      <c r="U24" s="145"/>
      <c r="V24" s="157" t="str">
        <f t="shared" si="0"/>
        <v>Al 4x185mm2 AXPK</v>
      </c>
      <c r="W24" s="145" t="str">
        <f t="shared" si="0"/>
        <v>m</v>
      </c>
      <c r="X24" s="165">
        <f t="shared" si="0"/>
        <v>20</v>
      </c>
    </row>
    <row r="25" spans="1:24">
      <c r="A25" s="164">
        <v>8</v>
      </c>
      <c r="B25" s="165"/>
      <c r="C25" s="152" t="s">
        <v>597</v>
      </c>
      <c r="D25" s="111" t="s">
        <v>56</v>
      </c>
      <c r="E25" s="158">
        <v>10</v>
      </c>
      <c r="F25" s="23"/>
      <c r="G25" s="23"/>
      <c r="H25" s="23">
        <f t="shared" si="1"/>
        <v>0</v>
      </c>
      <c r="I25" s="23"/>
      <c r="J25" s="23"/>
      <c r="K25" s="24">
        <f t="shared" si="2"/>
        <v>0</v>
      </c>
      <c r="L25" s="24">
        <f t="shared" si="3"/>
        <v>0</v>
      </c>
      <c r="M25" s="24">
        <f t="shared" si="4"/>
        <v>0</v>
      </c>
      <c r="N25" s="24">
        <f t="shared" si="5"/>
        <v>0</v>
      </c>
      <c r="O25" s="24">
        <f t="shared" si="6"/>
        <v>0</v>
      </c>
      <c r="P25" s="24">
        <f t="shared" si="7"/>
        <v>0</v>
      </c>
      <c r="T25" s="145">
        <f t="shared" si="8"/>
        <v>8</v>
      </c>
      <c r="U25" s="145"/>
      <c r="V25" s="157" t="str">
        <f t="shared" si="0"/>
        <v>Cu 5x50mm2 XPJ</v>
      </c>
      <c r="W25" s="145" t="str">
        <f t="shared" si="0"/>
        <v>m</v>
      </c>
      <c r="X25" s="165">
        <f t="shared" si="0"/>
        <v>10</v>
      </c>
    </row>
    <row r="26" spans="1:24">
      <c r="A26" s="164">
        <v>9</v>
      </c>
      <c r="B26" s="165"/>
      <c r="C26" s="153" t="s">
        <v>598</v>
      </c>
      <c r="D26" s="111" t="s">
        <v>56</v>
      </c>
      <c r="E26" s="158">
        <v>20</v>
      </c>
      <c r="F26" s="23"/>
      <c r="G26" s="23"/>
      <c r="H26" s="23">
        <f t="shared" si="1"/>
        <v>0</v>
      </c>
      <c r="I26" s="23"/>
      <c r="J26" s="23"/>
      <c r="K26" s="24">
        <f t="shared" si="2"/>
        <v>0</v>
      </c>
      <c r="L26" s="24">
        <f t="shared" si="3"/>
        <v>0</v>
      </c>
      <c r="M26" s="24">
        <f t="shared" si="4"/>
        <v>0</v>
      </c>
      <c r="N26" s="24">
        <f t="shared" si="5"/>
        <v>0</v>
      </c>
      <c r="O26" s="24">
        <f t="shared" si="6"/>
        <v>0</v>
      </c>
      <c r="P26" s="24">
        <f t="shared" si="7"/>
        <v>0</v>
      </c>
      <c r="T26" s="145">
        <f t="shared" si="8"/>
        <v>9</v>
      </c>
      <c r="U26" s="145"/>
      <c r="V26" s="157" t="str">
        <f t="shared" si="0"/>
        <v>Cu 5x16mm2 XPJ</v>
      </c>
      <c r="W26" s="145" t="str">
        <f t="shared" si="0"/>
        <v>m</v>
      </c>
      <c r="X26" s="165">
        <f t="shared" si="0"/>
        <v>20</v>
      </c>
    </row>
    <row r="27" spans="1:24">
      <c r="A27" s="164">
        <v>10</v>
      </c>
      <c r="B27" s="165"/>
      <c r="C27" s="153" t="s">
        <v>599</v>
      </c>
      <c r="D27" s="111" t="s">
        <v>56</v>
      </c>
      <c r="E27" s="158">
        <v>900</v>
      </c>
      <c r="F27" s="23"/>
      <c r="G27" s="23"/>
      <c r="H27" s="23">
        <f t="shared" si="1"/>
        <v>0</v>
      </c>
      <c r="I27" s="23"/>
      <c r="J27" s="23"/>
      <c r="K27" s="24">
        <f t="shared" si="2"/>
        <v>0</v>
      </c>
      <c r="L27" s="24">
        <f t="shared" si="3"/>
        <v>0</v>
      </c>
      <c r="M27" s="24">
        <f t="shared" si="4"/>
        <v>0</v>
      </c>
      <c r="N27" s="24">
        <f t="shared" si="5"/>
        <v>0</v>
      </c>
      <c r="O27" s="24">
        <f t="shared" si="6"/>
        <v>0</v>
      </c>
      <c r="P27" s="24">
        <f t="shared" si="7"/>
        <v>0</v>
      </c>
      <c r="T27" s="145">
        <f t="shared" si="8"/>
        <v>10</v>
      </c>
      <c r="U27" s="145"/>
      <c r="V27" s="157" t="str">
        <f t="shared" si="0"/>
        <v>Cu 5x2,5mm2 NYY-J</v>
      </c>
      <c r="W27" s="145" t="str">
        <f t="shared" si="0"/>
        <v>m</v>
      </c>
      <c r="X27" s="165">
        <f t="shared" si="0"/>
        <v>900</v>
      </c>
    </row>
    <row r="28" spans="1:24">
      <c r="A28" s="164">
        <v>11</v>
      </c>
      <c r="B28" s="165"/>
      <c r="C28" s="152" t="s">
        <v>600</v>
      </c>
      <c r="D28" s="111" t="s">
        <v>56</v>
      </c>
      <c r="E28" s="158">
        <v>250</v>
      </c>
      <c r="F28" s="23"/>
      <c r="G28" s="23"/>
      <c r="H28" s="23">
        <f t="shared" si="1"/>
        <v>0</v>
      </c>
      <c r="I28" s="23"/>
      <c r="J28" s="23"/>
      <c r="K28" s="24">
        <f t="shared" si="2"/>
        <v>0</v>
      </c>
      <c r="L28" s="24">
        <f t="shared" si="3"/>
        <v>0</v>
      </c>
      <c r="M28" s="24">
        <f t="shared" si="4"/>
        <v>0</v>
      </c>
      <c r="N28" s="24">
        <f t="shared" si="5"/>
        <v>0</v>
      </c>
      <c r="O28" s="24">
        <f t="shared" si="6"/>
        <v>0</v>
      </c>
      <c r="P28" s="24">
        <f t="shared" si="7"/>
        <v>0</v>
      </c>
      <c r="T28" s="145">
        <f t="shared" si="8"/>
        <v>11</v>
      </c>
      <c r="U28" s="145"/>
      <c r="V28" s="157" t="str">
        <f t="shared" si="0"/>
        <v>Cu 3x2,5mm2 NYY-J</v>
      </c>
      <c r="W28" s="145" t="str">
        <f t="shared" si="0"/>
        <v>m</v>
      </c>
      <c r="X28" s="165">
        <f t="shared" si="0"/>
        <v>250</v>
      </c>
    </row>
    <row r="29" spans="1:24">
      <c r="A29" s="164">
        <v>12</v>
      </c>
      <c r="B29" s="165"/>
      <c r="C29" s="153" t="s">
        <v>601</v>
      </c>
      <c r="D29" s="111" t="s">
        <v>56</v>
      </c>
      <c r="E29" s="158">
        <v>440</v>
      </c>
      <c r="F29" s="23"/>
      <c r="G29" s="23"/>
      <c r="H29" s="23">
        <f t="shared" si="1"/>
        <v>0</v>
      </c>
      <c r="I29" s="23"/>
      <c r="J29" s="23"/>
      <c r="K29" s="24">
        <f t="shared" si="2"/>
        <v>0</v>
      </c>
      <c r="L29" s="24">
        <f t="shared" si="3"/>
        <v>0</v>
      </c>
      <c r="M29" s="24">
        <f t="shared" si="4"/>
        <v>0</v>
      </c>
      <c r="N29" s="24">
        <f t="shared" si="5"/>
        <v>0</v>
      </c>
      <c r="O29" s="24">
        <f t="shared" si="6"/>
        <v>0</v>
      </c>
      <c r="P29" s="24">
        <f t="shared" si="7"/>
        <v>0</v>
      </c>
      <c r="T29" s="145">
        <f t="shared" si="8"/>
        <v>12</v>
      </c>
      <c r="U29" s="145"/>
      <c r="V29" s="157" t="str">
        <f t="shared" si="0"/>
        <v>Cu 3x1,5mm2 NYY-J</v>
      </c>
      <c r="W29" s="145" t="str">
        <f t="shared" si="0"/>
        <v>m</v>
      </c>
      <c r="X29" s="165">
        <f t="shared" si="0"/>
        <v>440</v>
      </c>
    </row>
    <row r="30" spans="1:24">
      <c r="A30" s="164">
        <v>13</v>
      </c>
      <c r="B30" s="165"/>
      <c r="C30" s="152" t="s">
        <v>602</v>
      </c>
      <c r="D30" s="111" t="s">
        <v>56</v>
      </c>
      <c r="E30" s="158">
        <v>90</v>
      </c>
      <c r="F30" s="23"/>
      <c r="G30" s="23"/>
      <c r="H30" s="23">
        <f t="shared" si="1"/>
        <v>0</v>
      </c>
      <c r="I30" s="23"/>
      <c r="J30" s="23"/>
      <c r="K30" s="24">
        <f t="shared" si="2"/>
        <v>0</v>
      </c>
      <c r="L30" s="24">
        <f t="shared" si="3"/>
        <v>0</v>
      </c>
      <c r="M30" s="24">
        <f t="shared" si="4"/>
        <v>0</v>
      </c>
      <c r="N30" s="24">
        <f t="shared" si="5"/>
        <v>0</v>
      </c>
      <c r="O30" s="24">
        <f t="shared" si="6"/>
        <v>0</v>
      </c>
      <c r="P30" s="24">
        <f t="shared" si="7"/>
        <v>0</v>
      </c>
      <c r="T30" s="145">
        <f t="shared" si="8"/>
        <v>13</v>
      </c>
      <c r="U30" s="145"/>
      <c r="V30" s="157" t="str">
        <f t="shared" si="0"/>
        <v>Cu 5x6mm2 XPJ</v>
      </c>
      <c r="W30" s="145" t="str">
        <f t="shared" si="0"/>
        <v>m</v>
      </c>
      <c r="X30" s="165">
        <f t="shared" si="0"/>
        <v>90</v>
      </c>
    </row>
    <row r="31" spans="1:24">
      <c r="A31" s="164">
        <v>14</v>
      </c>
      <c r="B31" s="165"/>
      <c r="C31" s="152" t="s">
        <v>603</v>
      </c>
      <c r="D31" s="111" t="s">
        <v>56</v>
      </c>
      <c r="E31" s="158">
        <v>40</v>
      </c>
      <c r="F31" s="23"/>
      <c r="G31" s="23"/>
      <c r="H31" s="23">
        <f t="shared" si="1"/>
        <v>0</v>
      </c>
      <c r="I31" s="23"/>
      <c r="J31" s="23"/>
      <c r="K31" s="24">
        <f t="shared" si="2"/>
        <v>0</v>
      </c>
      <c r="L31" s="24">
        <f t="shared" si="3"/>
        <v>0</v>
      </c>
      <c r="M31" s="24">
        <f t="shared" si="4"/>
        <v>0</v>
      </c>
      <c r="N31" s="24">
        <f t="shared" si="5"/>
        <v>0</v>
      </c>
      <c r="O31" s="24">
        <f t="shared" si="6"/>
        <v>0</v>
      </c>
      <c r="P31" s="24">
        <f t="shared" si="7"/>
        <v>0</v>
      </c>
      <c r="T31" s="145">
        <f t="shared" si="8"/>
        <v>14</v>
      </c>
      <c r="U31" s="145"/>
      <c r="V31" s="157" t="str">
        <f t="shared" si="0"/>
        <v>Cu 5x2,5mm2 XPJ</v>
      </c>
      <c r="W31" s="145" t="str">
        <f t="shared" si="0"/>
        <v>m</v>
      </c>
      <c r="X31" s="165">
        <f t="shared" si="0"/>
        <v>40</v>
      </c>
    </row>
    <row r="32" spans="1:24">
      <c r="A32" s="164">
        <v>15</v>
      </c>
      <c r="B32" s="165"/>
      <c r="C32" s="152" t="s">
        <v>604</v>
      </c>
      <c r="D32" s="111" t="s">
        <v>56</v>
      </c>
      <c r="E32" s="158">
        <v>1200</v>
      </c>
      <c r="F32" s="23"/>
      <c r="G32" s="23"/>
      <c r="H32" s="23">
        <f t="shared" si="1"/>
        <v>0</v>
      </c>
      <c r="I32" s="23"/>
      <c r="J32" s="23"/>
      <c r="K32" s="24">
        <f t="shared" si="2"/>
        <v>0</v>
      </c>
      <c r="L32" s="24">
        <f t="shared" si="3"/>
        <v>0</v>
      </c>
      <c r="M32" s="24">
        <f t="shared" si="4"/>
        <v>0</v>
      </c>
      <c r="N32" s="24">
        <f t="shared" si="5"/>
        <v>0</v>
      </c>
      <c r="O32" s="24">
        <f t="shared" si="6"/>
        <v>0</v>
      </c>
      <c r="P32" s="24">
        <f t="shared" si="7"/>
        <v>0</v>
      </c>
      <c r="T32" s="145">
        <f t="shared" si="8"/>
        <v>15</v>
      </c>
      <c r="U32" s="145"/>
      <c r="V32" s="157" t="str">
        <f t="shared" ref="V32:X79" si="9">C32</f>
        <v>Cu 3x2,5mm2 XPJ</v>
      </c>
      <c r="W32" s="145" t="str">
        <f t="shared" si="9"/>
        <v>m</v>
      </c>
      <c r="X32" s="165">
        <f t="shared" si="9"/>
        <v>1200</v>
      </c>
    </row>
    <row r="33" spans="1:24">
      <c r="A33" s="164">
        <v>16</v>
      </c>
      <c r="B33" s="165"/>
      <c r="C33" s="153" t="s">
        <v>605</v>
      </c>
      <c r="D33" s="111" t="s">
        <v>56</v>
      </c>
      <c r="E33" s="158">
        <v>1110</v>
      </c>
      <c r="F33" s="23"/>
      <c r="G33" s="23"/>
      <c r="H33" s="23">
        <f t="shared" si="1"/>
        <v>0</v>
      </c>
      <c r="I33" s="23"/>
      <c r="J33" s="23"/>
      <c r="K33" s="24">
        <f t="shared" si="2"/>
        <v>0</v>
      </c>
      <c r="L33" s="24">
        <f t="shared" si="3"/>
        <v>0</v>
      </c>
      <c r="M33" s="24">
        <f t="shared" si="4"/>
        <v>0</v>
      </c>
      <c r="N33" s="24">
        <f t="shared" si="5"/>
        <v>0</v>
      </c>
      <c r="O33" s="24">
        <f t="shared" si="6"/>
        <v>0</v>
      </c>
      <c r="P33" s="24">
        <f t="shared" si="7"/>
        <v>0</v>
      </c>
      <c r="T33" s="145">
        <f t="shared" si="8"/>
        <v>16</v>
      </c>
      <c r="U33" s="145"/>
      <c r="V33" s="157" t="str">
        <f t="shared" si="9"/>
        <v>Cu 3x1,5mm2 XPJ</v>
      </c>
      <c r="W33" s="145" t="str">
        <f t="shared" si="9"/>
        <v>m</v>
      </c>
      <c r="X33" s="165">
        <f t="shared" si="9"/>
        <v>1110</v>
      </c>
    </row>
    <row r="34" spans="1:24">
      <c r="A34" s="164">
        <v>17</v>
      </c>
      <c r="B34" s="165"/>
      <c r="C34" s="152" t="s">
        <v>606</v>
      </c>
      <c r="D34" s="111" t="s">
        <v>56</v>
      </c>
      <c r="E34" s="158">
        <v>380</v>
      </c>
      <c r="F34" s="23"/>
      <c r="G34" s="23"/>
      <c r="H34" s="23">
        <f t="shared" si="1"/>
        <v>0</v>
      </c>
      <c r="I34" s="23"/>
      <c r="J34" s="23"/>
      <c r="K34" s="24">
        <f t="shared" si="2"/>
        <v>0</v>
      </c>
      <c r="L34" s="24">
        <f t="shared" si="3"/>
        <v>0</v>
      </c>
      <c r="M34" s="24">
        <f t="shared" si="4"/>
        <v>0</v>
      </c>
      <c r="N34" s="24">
        <f t="shared" si="5"/>
        <v>0</v>
      </c>
      <c r="O34" s="24">
        <f t="shared" si="6"/>
        <v>0</v>
      </c>
      <c r="P34" s="24">
        <f t="shared" si="7"/>
        <v>0</v>
      </c>
      <c r="T34" s="145">
        <f t="shared" si="8"/>
        <v>17</v>
      </c>
      <c r="U34" s="145"/>
      <c r="V34" s="157" t="str">
        <f t="shared" si="9"/>
        <v>Cu 2x1mm2 XPJ</v>
      </c>
      <c r="W34" s="145" t="str">
        <f t="shared" si="9"/>
        <v>m</v>
      </c>
      <c r="X34" s="165">
        <f t="shared" si="9"/>
        <v>380</v>
      </c>
    </row>
    <row r="35" spans="1:24" ht="25.5">
      <c r="A35" s="164">
        <v>18</v>
      </c>
      <c r="B35" s="165"/>
      <c r="C35" s="152" t="s">
        <v>607</v>
      </c>
      <c r="D35" s="111" t="s">
        <v>56</v>
      </c>
      <c r="E35" s="158">
        <v>30</v>
      </c>
      <c r="F35" s="23"/>
      <c r="G35" s="23"/>
      <c r="H35" s="23">
        <f t="shared" si="1"/>
        <v>0</v>
      </c>
      <c r="I35" s="23"/>
      <c r="J35" s="23"/>
      <c r="K35" s="24">
        <f t="shared" si="2"/>
        <v>0</v>
      </c>
      <c r="L35" s="24">
        <f t="shared" si="3"/>
        <v>0</v>
      </c>
      <c r="M35" s="24">
        <f t="shared" si="4"/>
        <v>0</v>
      </c>
      <c r="N35" s="24">
        <f t="shared" si="5"/>
        <v>0</v>
      </c>
      <c r="O35" s="24">
        <f t="shared" si="6"/>
        <v>0</v>
      </c>
      <c r="P35" s="24">
        <f t="shared" si="7"/>
        <v>0</v>
      </c>
      <c r="T35" s="145">
        <f t="shared" si="8"/>
        <v>18</v>
      </c>
      <c r="U35" s="145"/>
      <c r="V35" s="157" t="str">
        <f t="shared" si="9"/>
        <v>Cu 1x35mm2 NYY-0 vai analogs, dzelt/zaļa izolācija.</v>
      </c>
      <c r="W35" s="145" t="str">
        <f t="shared" si="9"/>
        <v>m</v>
      </c>
      <c r="X35" s="165">
        <f t="shared" si="9"/>
        <v>30</v>
      </c>
    </row>
    <row r="36" spans="1:24" ht="25.5">
      <c r="A36" s="164">
        <v>19</v>
      </c>
      <c r="B36" s="165"/>
      <c r="C36" s="153" t="s">
        <v>608</v>
      </c>
      <c r="D36" s="111" t="s">
        <v>56</v>
      </c>
      <c r="E36" s="158">
        <v>300</v>
      </c>
      <c r="F36" s="23"/>
      <c r="G36" s="23"/>
      <c r="H36" s="23">
        <f t="shared" si="1"/>
        <v>0</v>
      </c>
      <c r="I36" s="23"/>
      <c r="J36" s="23"/>
      <c r="K36" s="24">
        <f t="shared" si="2"/>
        <v>0</v>
      </c>
      <c r="L36" s="24">
        <f t="shared" si="3"/>
        <v>0</v>
      </c>
      <c r="M36" s="24">
        <f t="shared" si="4"/>
        <v>0</v>
      </c>
      <c r="N36" s="24">
        <f t="shared" si="5"/>
        <v>0</v>
      </c>
      <c r="O36" s="24">
        <f t="shared" si="6"/>
        <v>0</v>
      </c>
      <c r="P36" s="24">
        <f t="shared" si="7"/>
        <v>0</v>
      </c>
      <c r="T36" s="145">
        <f t="shared" si="8"/>
        <v>19</v>
      </c>
      <c r="U36" s="145"/>
      <c r="V36" s="157" t="str">
        <f t="shared" si="9"/>
        <v>Cu 1x6mm2 NYY-0 vai analogs, dzelt/zaļa izolācija.</v>
      </c>
      <c r="W36" s="145" t="str">
        <f t="shared" si="9"/>
        <v>m</v>
      </c>
      <c r="X36" s="165">
        <f t="shared" si="9"/>
        <v>300</v>
      </c>
    </row>
    <row r="37" spans="1:24" ht="25.5">
      <c r="A37" s="164">
        <v>20</v>
      </c>
      <c r="B37" s="165"/>
      <c r="C37" s="153" t="s">
        <v>609</v>
      </c>
      <c r="D37" s="111" t="s">
        <v>56</v>
      </c>
      <c r="E37" s="158">
        <v>40</v>
      </c>
      <c r="F37" s="23"/>
      <c r="G37" s="23"/>
      <c r="H37" s="23">
        <f t="shared" si="1"/>
        <v>0</v>
      </c>
      <c r="I37" s="23"/>
      <c r="J37" s="23"/>
      <c r="K37" s="24">
        <f t="shared" si="2"/>
        <v>0</v>
      </c>
      <c r="L37" s="24">
        <f t="shared" si="3"/>
        <v>0</v>
      </c>
      <c r="M37" s="24">
        <f t="shared" si="4"/>
        <v>0</v>
      </c>
      <c r="N37" s="24">
        <f t="shared" si="5"/>
        <v>0</v>
      </c>
      <c r="O37" s="24">
        <f t="shared" si="6"/>
        <v>0</v>
      </c>
      <c r="P37" s="24">
        <f t="shared" si="7"/>
        <v>0</v>
      </c>
      <c r="T37" s="145">
        <f t="shared" si="8"/>
        <v>20</v>
      </c>
      <c r="U37" s="145"/>
      <c r="V37" s="157" t="str">
        <f t="shared" si="9"/>
        <v>Cu E30 3x1,5mm2 NHXH FE180/E90 vai analogs</v>
      </c>
      <c r="W37" s="145" t="str">
        <f t="shared" si="9"/>
        <v>m</v>
      </c>
      <c r="X37" s="165">
        <f t="shared" si="9"/>
        <v>40</v>
      </c>
    </row>
    <row r="38" spans="1:24">
      <c r="A38" s="164">
        <v>21</v>
      </c>
      <c r="B38" s="165"/>
      <c r="C38" s="153" t="s">
        <v>610</v>
      </c>
      <c r="D38" s="111" t="s">
        <v>61</v>
      </c>
      <c r="E38" s="158">
        <v>8</v>
      </c>
      <c r="F38" s="23"/>
      <c r="G38" s="23"/>
      <c r="H38" s="23">
        <f t="shared" si="1"/>
        <v>0</v>
      </c>
      <c r="I38" s="23"/>
      <c r="J38" s="23"/>
      <c r="K38" s="24">
        <f t="shared" si="2"/>
        <v>0</v>
      </c>
      <c r="L38" s="24">
        <f t="shared" si="3"/>
        <v>0</v>
      </c>
      <c r="M38" s="24">
        <f t="shared" si="4"/>
        <v>0</v>
      </c>
      <c r="N38" s="24">
        <f t="shared" si="5"/>
        <v>0</v>
      </c>
      <c r="O38" s="24">
        <f t="shared" si="6"/>
        <v>0</v>
      </c>
      <c r="P38" s="24">
        <f t="shared" si="7"/>
        <v>0</v>
      </c>
      <c r="T38" s="145">
        <f t="shared" si="8"/>
        <v>21</v>
      </c>
      <c r="U38" s="145"/>
      <c r="V38" s="157" t="str">
        <f t="shared" si="9"/>
        <v>Kabelis XLR 30m ar konektoriem galos</v>
      </c>
      <c r="W38" s="145" t="str">
        <f t="shared" si="9"/>
        <v>gb.</v>
      </c>
      <c r="X38" s="165">
        <f t="shared" si="9"/>
        <v>8</v>
      </c>
    </row>
    <row r="39" spans="1:24" ht="25.5">
      <c r="A39" s="164">
        <v>22</v>
      </c>
      <c r="B39" s="165"/>
      <c r="C39" s="152" t="s">
        <v>611</v>
      </c>
      <c r="D39" s="111" t="s">
        <v>56</v>
      </c>
      <c r="E39" s="158">
        <v>200</v>
      </c>
      <c r="F39" s="23"/>
      <c r="G39" s="23"/>
      <c r="H39" s="23">
        <f t="shared" si="1"/>
        <v>0</v>
      </c>
      <c r="I39" s="23"/>
      <c r="J39" s="23"/>
      <c r="K39" s="24">
        <f t="shared" si="2"/>
        <v>0</v>
      </c>
      <c r="L39" s="24">
        <f t="shared" si="3"/>
        <v>0</v>
      </c>
      <c r="M39" s="24">
        <f t="shared" si="4"/>
        <v>0</v>
      </c>
      <c r="N39" s="24">
        <f t="shared" si="5"/>
        <v>0</v>
      </c>
      <c r="O39" s="24">
        <f t="shared" si="6"/>
        <v>0</v>
      </c>
      <c r="P39" s="24">
        <f t="shared" si="7"/>
        <v>0</v>
      </c>
      <c r="T39" s="145">
        <f t="shared" si="8"/>
        <v>22</v>
      </c>
      <c r="U39" s="145"/>
      <c r="V39" s="157" t="str">
        <f t="shared" si="9"/>
        <v>DMX kabelis, divu pāru (7 dzīslas) ekranēts 2x0.25mm²</v>
      </c>
      <c r="W39" s="145" t="str">
        <f t="shared" si="9"/>
        <v>m</v>
      </c>
      <c r="X39" s="165">
        <f t="shared" si="9"/>
        <v>200</v>
      </c>
    </row>
    <row r="40" spans="1:24">
      <c r="A40" s="164">
        <v>23</v>
      </c>
      <c r="B40" s="165"/>
      <c r="C40" s="152" t="s">
        <v>612</v>
      </c>
      <c r="D40" s="111" t="s">
        <v>61</v>
      </c>
      <c r="E40" s="158">
        <v>2</v>
      </c>
      <c r="F40" s="23"/>
      <c r="G40" s="23"/>
      <c r="H40" s="23">
        <f t="shared" si="1"/>
        <v>0</v>
      </c>
      <c r="I40" s="23"/>
      <c r="J40" s="23"/>
      <c r="K40" s="24">
        <f t="shared" si="2"/>
        <v>0</v>
      </c>
      <c r="L40" s="24">
        <f t="shared" si="3"/>
        <v>0</v>
      </c>
      <c r="M40" s="24">
        <f t="shared" si="4"/>
        <v>0</v>
      </c>
      <c r="N40" s="24">
        <f t="shared" si="5"/>
        <v>0</v>
      </c>
      <c r="O40" s="24">
        <f t="shared" si="6"/>
        <v>0</v>
      </c>
      <c r="P40" s="24">
        <f t="shared" si="7"/>
        <v>0</v>
      </c>
      <c r="T40" s="145">
        <f t="shared" si="8"/>
        <v>23</v>
      </c>
      <c r="U40" s="145"/>
      <c r="V40" s="157" t="str">
        <f t="shared" si="9"/>
        <v>Kabeļu cimds ar 4 izv.70-300mm²</v>
      </c>
      <c r="W40" s="145" t="str">
        <f t="shared" si="9"/>
        <v>gb.</v>
      </c>
      <c r="X40" s="165">
        <f t="shared" si="9"/>
        <v>2</v>
      </c>
    </row>
    <row r="41" spans="1:24">
      <c r="A41" s="164">
        <v>24</v>
      </c>
      <c r="B41" s="165"/>
      <c r="C41" s="153" t="s">
        <v>613</v>
      </c>
      <c r="D41" s="111" t="s">
        <v>61</v>
      </c>
      <c r="E41" s="158">
        <v>4</v>
      </c>
      <c r="F41" s="23"/>
      <c r="G41" s="23"/>
      <c r="H41" s="23">
        <f t="shared" si="1"/>
        <v>0</v>
      </c>
      <c r="I41" s="23"/>
      <c r="J41" s="23"/>
      <c r="K41" s="24">
        <f t="shared" si="2"/>
        <v>0</v>
      </c>
      <c r="L41" s="24">
        <f t="shared" si="3"/>
        <v>0</v>
      </c>
      <c r="M41" s="24">
        <f t="shared" si="4"/>
        <v>0</v>
      </c>
      <c r="N41" s="24">
        <f t="shared" si="5"/>
        <v>0</v>
      </c>
      <c r="O41" s="24">
        <f t="shared" si="6"/>
        <v>0</v>
      </c>
      <c r="P41" s="24">
        <f t="shared" si="7"/>
        <v>0</v>
      </c>
      <c r="T41" s="145">
        <f t="shared" si="8"/>
        <v>24</v>
      </c>
      <c r="U41" s="145"/>
      <c r="V41" s="157" t="str">
        <f t="shared" si="9"/>
        <v>Kabeļu cimds ar 5 izv.4-50mm²</v>
      </c>
      <c r="W41" s="145" t="str">
        <f t="shared" si="9"/>
        <v>gb.</v>
      </c>
      <c r="X41" s="165">
        <f t="shared" si="9"/>
        <v>4</v>
      </c>
    </row>
    <row r="42" spans="1:24">
      <c r="A42" s="178"/>
      <c r="B42" s="179"/>
      <c r="C42" s="173" t="s">
        <v>614</v>
      </c>
      <c r="D42" s="162"/>
      <c r="E42" s="176"/>
      <c r="F42" s="163"/>
      <c r="G42" s="163"/>
      <c r="H42" s="163"/>
      <c r="I42" s="163"/>
      <c r="J42" s="163"/>
      <c r="K42" s="163"/>
      <c r="L42" s="163"/>
      <c r="M42" s="163"/>
      <c r="N42" s="163"/>
      <c r="O42" s="163"/>
      <c r="P42" s="163"/>
      <c r="T42" s="145"/>
      <c r="U42" s="145"/>
      <c r="V42" s="157" t="str">
        <f t="shared" si="9"/>
        <v>Slēdži/rozetes/penāļi</v>
      </c>
      <c r="W42" s="145"/>
      <c r="X42" s="165"/>
    </row>
    <row r="43" spans="1:24" ht="38.25">
      <c r="A43" s="164">
        <v>25</v>
      </c>
      <c r="B43" s="165"/>
      <c r="C43" s="152" t="s">
        <v>615</v>
      </c>
      <c r="D43" s="111" t="s">
        <v>61</v>
      </c>
      <c r="E43" s="158">
        <v>71</v>
      </c>
      <c r="F43" s="23"/>
      <c r="G43" s="23"/>
      <c r="H43" s="23">
        <f t="shared" si="1"/>
        <v>0</v>
      </c>
      <c r="I43" s="23"/>
      <c r="J43" s="23"/>
      <c r="K43" s="24">
        <f t="shared" si="2"/>
        <v>0</v>
      </c>
      <c r="L43" s="24">
        <f t="shared" si="3"/>
        <v>0</v>
      </c>
      <c r="M43" s="24">
        <f t="shared" si="4"/>
        <v>0</v>
      </c>
      <c r="N43" s="24">
        <f t="shared" si="5"/>
        <v>0</v>
      </c>
      <c r="O43" s="24">
        <f t="shared" si="6"/>
        <v>0</v>
      </c>
      <c r="P43" s="24">
        <f t="shared" si="7"/>
        <v>0</v>
      </c>
      <c r="T43" s="145">
        <f t="shared" si="8"/>
        <v>25</v>
      </c>
      <c r="U43" s="145"/>
      <c r="V43" s="157" t="str">
        <f t="shared" si="9"/>
        <v>Rozete z/a IP44 16A 240V LEGRAND, CARIVA in white. Cenā iekļaut rāmi/mehanismu</v>
      </c>
      <c r="W43" s="145" t="str">
        <f t="shared" si="9"/>
        <v>gb.</v>
      </c>
      <c r="X43" s="165">
        <f t="shared" si="9"/>
        <v>71</v>
      </c>
    </row>
    <row r="44" spans="1:24" ht="38.25">
      <c r="A44" s="164">
        <v>26</v>
      </c>
      <c r="B44" s="165"/>
      <c r="C44" s="152" t="s">
        <v>616</v>
      </c>
      <c r="D44" s="111" t="s">
        <v>64</v>
      </c>
      <c r="E44" s="158">
        <v>28</v>
      </c>
      <c r="F44" s="23"/>
      <c r="G44" s="23"/>
      <c r="H44" s="23">
        <f t="shared" si="1"/>
        <v>0</v>
      </c>
      <c r="I44" s="23"/>
      <c r="J44" s="23"/>
      <c r="K44" s="24">
        <f t="shared" si="2"/>
        <v>0</v>
      </c>
      <c r="L44" s="24">
        <f t="shared" si="3"/>
        <v>0</v>
      </c>
      <c r="M44" s="24">
        <f t="shared" si="4"/>
        <v>0</v>
      </c>
      <c r="N44" s="24">
        <f t="shared" si="5"/>
        <v>0</v>
      </c>
      <c r="O44" s="24">
        <f t="shared" si="6"/>
        <v>0</v>
      </c>
      <c r="P44" s="24">
        <f t="shared" si="7"/>
        <v>0</v>
      </c>
      <c r="T44" s="145">
        <f t="shared" si="8"/>
        <v>26</v>
      </c>
      <c r="U44" s="145"/>
      <c r="V44" s="157" t="str">
        <f t="shared" si="9"/>
        <v>1P Slēdzis z/a IP44 10A 240V LEGRAND, CARIVA in white. Cenā iekļaut  rāmi/mehanismu</v>
      </c>
      <c r="W44" s="145" t="str">
        <f t="shared" si="9"/>
        <v>kpl.</v>
      </c>
      <c r="X44" s="165">
        <f t="shared" si="9"/>
        <v>28</v>
      </c>
    </row>
    <row r="45" spans="1:24" ht="38.25">
      <c r="A45" s="164">
        <v>27</v>
      </c>
      <c r="B45" s="165"/>
      <c r="C45" s="153" t="s">
        <v>617</v>
      </c>
      <c r="D45" s="111" t="s">
        <v>64</v>
      </c>
      <c r="E45" s="158">
        <v>2</v>
      </c>
      <c r="F45" s="23"/>
      <c r="G45" s="23"/>
      <c r="H45" s="23">
        <f t="shared" si="1"/>
        <v>0</v>
      </c>
      <c r="I45" s="23"/>
      <c r="J45" s="23"/>
      <c r="K45" s="24">
        <f t="shared" si="2"/>
        <v>0</v>
      </c>
      <c r="L45" s="24">
        <f t="shared" si="3"/>
        <v>0</v>
      </c>
      <c r="M45" s="24">
        <f t="shared" si="4"/>
        <v>0</v>
      </c>
      <c r="N45" s="24">
        <f t="shared" si="5"/>
        <v>0</v>
      </c>
      <c r="O45" s="24">
        <f t="shared" si="6"/>
        <v>0</v>
      </c>
      <c r="P45" s="24">
        <f t="shared" si="7"/>
        <v>0</v>
      </c>
      <c r="T45" s="145">
        <f t="shared" si="8"/>
        <v>27</v>
      </c>
      <c r="U45" s="145"/>
      <c r="V45" s="157" t="str">
        <f t="shared" si="9"/>
        <v>1P Tasterslēdzis z/a IP44 10A 240V LEGRAND, CARIVA in white. Cenā iekļaut  rāmi/mehanismu</v>
      </c>
      <c r="W45" s="145" t="str">
        <f t="shared" si="9"/>
        <v>kpl.</v>
      </c>
      <c r="X45" s="165">
        <f t="shared" si="9"/>
        <v>2</v>
      </c>
    </row>
    <row r="46" spans="1:24" ht="38.25">
      <c r="A46" s="164">
        <v>28</v>
      </c>
      <c r="B46" s="165"/>
      <c r="C46" s="152" t="s">
        <v>618</v>
      </c>
      <c r="D46" s="111" t="s">
        <v>64</v>
      </c>
      <c r="E46" s="158">
        <v>4</v>
      </c>
      <c r="F46" s="23"/>
      <c r="G46" s="23"/>
      <c r="H46" s="23">
        <f t="shared" si="1"/>
        <v>0</v>
      </c>
      <c r="I46" s="23"/>
      <c r="J46" s="23"/>
      <c r="K46" s="24">
        <f t="shared" si="2"/>
        <v>0</v>
      </c>
      <c r="L46" s="24">
        <f t="shared" si="3"/>
        <v>0</v>
      </c>
      <c r="M46" s="24">
        <f t="shared" si="4"/>
        <v>0</v>
      </c>
      <c r="N46" s="24">
        <f t="shared" si="5"/>
        <v>0</v>
      </c>
      <c r="O46" s="24">
        <f t="shared" si="6"/>
        <v>0</v>
      </c>
      <c r="P46" s="24">
        <f t="shared" si="7"/>
        <v>0</v>
      </c>
      <c r="T46" s="145">
        <f t="shared" si="8"/>
        <v>28</v>
      </c>
      <c r="U46" s="145"/>
      <c r="V46" s="157" t="str">
        <f t="shared" si="9"/>
        <v>1P pārslēdzis z/a IP44 10A 240V LEGRAND, CARIVA in white. Cenā iekļaut rāmi/mehanismu</v>
      </c>
      <c r="W46" s="145" t="str">
        <f t="shared" si="9"/>
        <v>kpl.</v>
      </c>
      <c r="X46" s="165">
        <f t="shared" si="9"/>
        <v>4</v>
      </c>
    </row>
    <row r="47" spans="1:24">
      <c r="A47" s="164">
        <v>29</v>
      </c>
      <c r="B47" s="165"/>
      <c r="C47" s="153" t="s">
        <v>619</v>
      </c>
      <c r="D47" s="111" t="s">
        <v>61</v>
      </c>
      <c r="E47" s="158">
        <v>105</v>
      </c>
      <c r="F47" s="23"/>
      <c r="G47" s="23"/>
      <c r="H47" s="23">
        <f t="shared" si="1"/>
        <v>0</v>
      </c>
      <c r="I47" s="23"/>
      <c r="J47" s="23"/>
      <c r="K47" s="24">
        <f t="shared" si="2"/>
        <v>0</v>
      </c>
      <c r="L47" s="24">
        <f t="shared" si="3"/>
        <v>0</v>
      </c>
      <c r="M47" s="24">
        <f t="shared" si="4"/>
        <v>0</v>
      </c>
      <c r="N47" s="24">
        <f t="shared" si="5"/>
        <v>0</v>
      </c>
      <c r="O47" s="24">
        <f t="shared" si="6"/>
        <v>0</v>
      </c>
      <c r="P47" s="24">
        <f t="shared" si="7"/>
        <v>0</v>
      </c>
      <c r="T47" s="145">
        <f t="shared" si="8"/>
        <v>29</v>
      </c>
      <c r="U47" s="145"/>
      <c r="V47" s="157" t="str">
        <f t="shared" si="9"/>
        <v>z/a montāžas kārba ģipškartonā</v>
      </c>
      <c r="W47" s="145" t="str">
        <f t="shared" si="9"/>
        <v>gb.</v>
      </c>
      <c r="X47" s="165">
        <f t="shared" si="9"/>
        <v>105</v>
      </c>
    </row>
    <row r="48" spans="1:24" ht="25.5">
      <c r="A48" s="164">
        <v>30</v>
      </c>
      <c r="B48" s="165"/>
      <c r="C48" s="152" t="s">
        <v>620</v>
      </c>
      <c r="D48" s="111" t="s">
        <v>61</v>
      </c>
      <c r="E48" s="158">
        <v>42</v>
      </c>
      <c r="F48" s="23"/>
      <c r="G48" s="23"/>
      <c r="H48" s="23">
        <f t="shared" si="1"/>
        <v>0</v>
      </c>
      <c r="I48" s="23"/>
      <c r="J48" s="23"/>
      <c r="K48" s="24">
        <f t="shared" si="2"/>
        <v>0</v>
      </c>
      <c r="L48" s="24">
        <f t="shared" si="3"/>
        <v>0</v>
      </c>
      <c r="M48" s="24">
        <f t="shared" si="4"/>
        <v>0</v>
      </c>
      <c r="N48" s="24">
        <f t="shared" si="5"/>
        <v>0</v>
      </c>
      <c r="O48" s="24">
        <f t="shared" si="6"/>
        <v>0</v>
      </c>
      <c r="P48" s="24">
        <f t="shared" si="7"/>
        <v>0</v>
      </c>
      <c r="T48" s="145">
        <f t="shared" si="8"/>
        <v>30</v>
      </c>
      <c r="U48" s="145"/>
      <c r="V48" s="157" t="str">
        <f t="shared" si="9"/>
        <v>v/a 1F rozete dubulta, IP44 16A BALTEN. Art.72221-BPG</v>
      </c>
      <c r="W48" s="145" t="str">
        <f t="shared" si="9"/>
        <v>gb.</v>
      </c>
      <c r="X48" s="165">
        <f t="shared" si="9"/>
        <v>42</v>
      </c>
    </row>
    <row r="49" spans="1:24" ht="25.5">
      <c r="A49" s="164">
        <v>31</v>
      </c>
      <c r="B49" s="165"/>
      <c r="C49" s="153" t="s">
        <v>621</v>
      </c>
      <c r="D49" s="111" t="s">
        <v>61</v>
      </c>
      <c r="E49" s="158">
        <v>1</v>
      </c>
      <c r="F49" s="23"/>
      <c r="G49" s="23"/>
      <c r="H49" s="23">
        <f t="shared" si="1"/>
        <v>0</v>
      </c>
      <c r="I49" s="23"/>
      <c r="J49" s="23"/>
      <c r="K49" s="24">
        <f t="shared" si="2"/>
        <v>0</v>
      </c>
      <c r="L49" s="24">
        <f t="shared" si="3"/>
        <v>0</v>
      </c>
      <c r="M49" s="24">
        <f t="shared" si="4"/>
        <v>0</v>
      </c>
      <c r="N49" s="24">
        <f t="shared" si="5"/>
        <v>0</v>
      </c>
      <c r="O49" s="24">
        <f t="shared" si="6"/>
        <v>0</v>
      </c>
      <c r="P49" s="24">
        <f t="shared" si="7"/>
        <v>0</v>
      </c>
      <c r="T49" s="145">
        <f t="shared" si="8"/>
        <v>31</v>
      </c>
      <c r="U49" s="145"/>
      <c r="V49" s="157" t="str">
        <f t="shared" si="9"/>
        <v>Kontaktligzda V/A. 3P+N+E. 125A. 5 poli. 400V. IP44</v>
      </c>
      <c r="W49" s="145" t="str">
        <f t="shared" si="9"/>
        <v>gb.</v>
      </c>
      <c r="X49" s="165">
        <f t="shared" si="9"/>
        <v>1</v>
      </c>
    </row>
    <row r="50" spans="1:24" ht="25.5">
      <c r="A50" s="164">
        <v>32</v>
      </c>
      <c r="B50" s="165"/>
      <c r="C50" s="152" t="s">
        <v>622</v>
      </c>
      <c r="D50" s="111" t="s">
        <v>61</v>
      </c>
      <c r="E50" s="158">
        <v>4</v>
      </c>
      <c r="F50" s="23"/>
      <c r="G50" s="23"/>
      <c r="H50" s="23">
        <f t="shared" si="1"/>
        <v>0</v>
      </c>
      <c r="I50" s="23"/>
      <c r="J50" s="23"/>
      <c r="K50" s="24">
        <f t="shared" si="2"/>
        <v>0</v>
      </c>
      <c r="L50" s="24">
        <f t="shared" si="3"/>
        <v>0</v>
      </c>
      <c r="M50" s="24">
        <f t="shared" si="4"/>
        <v>0</v>
      </c>
      <c r="N50" s="24">
        <f t="shared" si="5"/>
        <v>0</v>
      </c>
      <c r="O50" s="24">
        <f t="shared" si="6"/>
        <v>0</v>
      </c>
      <c r="P50" s="24">
        <f t="shared" si="7"/>
        <v>0</v>
      </c>
      <c r="T50" s="145">
        <f t="shared" si="8"/>
        <v>32</v>
      </c>
      <c r="U50" s="145"/>
      <c r="V50" s="157" t="str">
        <f t="shared" si="9"/>
        <v>Kontaktligzda V/A. 3P+N+E. 63A. 5 poli. 400V. IP44</v>
      </c>
      <c r="W50" s="145" t="str">
        <f t="shared" si="9"/>
        <v>gb.</v>
      </c>
      <c r="X50" s="165">
        <f t="shared" si="9"/>
        <v>4</v>
      </c>
    </row>
    <row r="51" spans="1:24" ht="25.5">
      <c r="A51" s="164">
        <v>33</v>
      </c>
      <c r="B51" s="165"/>
      <c r="C51" s="152" t="s">
        <v>623</v>
      </c>
      <c r="D51" s="111" t="s">
        <v>61</v>
      </c>
      <c r="E51" s="158">
        <v>1</v>
      </c>
      <c r="F51" s="23"/>
      <c r="G51" s="23"/>
      <c r="H51" s="23">
        <f t="shared" si="1"/>
        <v>0</v>
      </c>
      <c r="I51" s="23"/>
      <c r="J51" s="23"/>
      <c r="K51" s="24">
        <f t="shared" si="2"/>
        <v>0</v>
      </c>
      <c r="L51" s="24">
        <f t="shared" si="3"/>
        <v>0</v>
      </c>
      <c r="M51" s="24">
        <f t="shared" si="4"/>
        <v>0</v>
      </c>
      <c r="N51" s="24">
        <f t="shared" si="5"/>
        <v>0</v>
      </c>
      <c r="O51" s="24">
        <f t="shared" si="6"/>
        <v>0</v>
      </c>
      <c r="P51" s="24">
        <f t="shared" si="7"/>
        <v>0</v>
      </c>
      <c r="T51" s="145">
        <f t="shared" si="8"/>
        <v>33</v>
      </c>
      <c r="U51" s="145"/>
      <c r="V51" s="157" t="str">
        <f t="shared" si="9"/>
        <v>Kontaktligzda V/A. 3P+N+E. 32A. 5 poli. 400V. IP44</v>
      </c>
      <c r="W51" s="145" t="str">
        <f t="shared" si="9"/>
        <v>gb.</v>
      </c>
      <c r="X51" s="165">
        <f t="shared" si="9"/>
        <v>1</v>
      </c>
    </row>
    <row r="52" spans="1:24" ht="25.5">
      <c r="A52" s="164">
        <v>34</v>
      </c>
      <c r="B52" s="165"/>
      <c r="C52" s="152" t="s">
        <v>624</v>
      </c>
      <c r="D52" s="111" t="s">
        <v>61</v>
      </c>
      <c r="E52" s="158">
        <v>14</v>
      </c>
      <c r="F52" s="23"/>
      <c r="G52" s="23"/>
      <c r="H52" s="23">
        <f t="shared" si="1"/>
        <v>0</v>
      </c>
      <c r="I52" s="23"/>
      <c r="J52" s="23"/>
      <c r="K52" s="24">
        <f t="shared" si="2"/>
        <v>0</v>
      </c>
      <c r="L52" s="24">
        <f t="shared" si="3"/>
        <v>0</v>
      </c>
      <c r="M52" s="24">
        <f t="shared" si="4"/>
        <v>0</v>
      </c>
      <c r="N52" s="24">
        <f t="shared" si="5"/>
        <v>0</v>
      </c>
      <c r="O52" s="24">
        <f t="shared" si="6"/>
        <v>0</v>
      </c>
      <c r="P52" s="24">
        <f t="shared" si="7"/>
        <v>0</v>
      </c>
      <c r="T52" s="145">
        <f t="shared" si="8"/>
        <v>34</v>
      </c>
      <c r="U52" s="145"/>
      <c r="V52" s="157" t="str">
        <f t="shared" si="9"/>
        <v>Kontaktligzda V/A. 3P+N+E. 16A. 5 poli. 400V. IP44</v>
      </c>
      <c r="W52" s="145" t="str">
        <f t="shared" si="9"/>
        <v>gb.</v>
      </c>
      <c r="X52" s="165">
        <f t="shared" si="9"/>
        <v>14</v>
      </c>
    </row>
    <row r="53" spans="1:24">
      <c r="A53" s="164">
        <v>35</v>
      </c>
      <c r="B53" s="165"/>
      <c r="C53" s="153" t="s">
        <v>625</v>
      </c>
      <c r="D53" s="111" t="s">
        <v>61</v>
      </c>
      <c r="E53" s="158">
        <v>5</v>
      </c>
      <c r="F53" s="23"/>
      <c r="G53" s="23"/>
      <c r="H53" s="23">
        <f t="shared" si="1"/>
        <v>0</v>
      </c>
      <c r="I53" s="23"/>
      <c r="J53" s="23"/>
      <c r="K53" s="24">
        <f t="shared" si="2"/>
        <v>0</v>
      </c>
      <c r="L53" s="24">
        <f t="shared" si="3"/>
        <v>0</v>
      </c>
      <c r="M53" s="24">
        <f t="shared" si="4"/>
        <v>0</v>
      </c>
      <c r="N53" s="24">
        <f t="shared" si="5"/>
        <v>0</v>
      </c>
      <c r="O53" s="24">
        <f t="shared" si="6"/>
        <v>0</v>
      </c>
      <c r="P53" s="24">
        <f t="shared" si="7"/>
        <v>0</v>
      </c>
      <c r="T53" s="145">
        <f t="shared" si="8"/>
        <v>35</v>
      </c>
      <c r="U53" s="145"/>
      <c r="V53" s="157" t="str">
        <f t="shared" si="9"/>
        <v>1P Slēdzis v/a IP44 10A 240V</v>
      </c>
      <c r="W53" s="145" t="str">
        <f t="shared" si="9"/>
        <v>gb.</v>
      </c>
      <c r="X53" s="165">
        <f t="shared" si="9"/>
        <v>5</v>
      </c>
    </row>
    <row r="54" spans="1:24">
      <c r="A54" s="164">
        <v>36</v>
      </c>
      <c r="B54" s="165"/>
      <c r="C54" s="153" t="s">
        <v>626</v>
      </c>
      <c r="D54" s="111" t="s">
        <v>61</v>
      </c>
      <c r="E54" s="158">
        <v>10</v>
      </c>
      <c r="F54" s="23"/>
      <c r="G54" s="23"/>
      <c r="H54" s="23">
        <f t="shared" si="1"/>
        <v>0</v>
      </c>
      <c r="I54" s="23"/>
      <c r="J54" s="23"/>
      <c r="K54" s="24">
        <f t="shared" si="2"/>
        <v>0</v>
      </c>
      <c r="L54" s="24">
        <f t="shared" si="3"/>
        <v>0</v>
      </c>
      <c r="M54" s="24">
        <f t="shared" si="4"/>
        <v>0</v>
      </c>
      <c r="N54" s="24">
        <f t="shared" si="5"/>
        <v>0</v>
      </c>
      <c r="O54" s="24">
        <f t="shared" si="6"/>
        <v>0</v>
      </c>
      <c r="P54" s="24">
        <f t="shared" si="7"/>
        <v>0</v>
      </c>
      <c r="T54" s="145">
        <f t="shared" si="8"/>
        <v>36</v>
      </c>
      <c r="U54" s="145"/>
      <c r="V54" s="157" t="str">
        <f t="shared" si="9"/>
        <v>1P Tasterslēdzis v/a IP44 10A 240V</v>
      </c>
      <c r="W54" s="145" t="str">
        <f t="shared" si="9"/>
        <v>gb.</v>
      </c>
      <c r="X54" s="165">
        <f t="shared" si="9"/>
        <v>10</v>
      </c>
    </row>
    <row r="55" spans="1:24">
      <c r="A55" s="164">
        <v>37</v>
      </c>
      <c r="B55" s="165"/>
      <c r="C55" s="153" t="s">
        <v>627</v>
      </c>
      <c r="D55" s="111" t="s">
        <v>61</v>
      </c>
      <c r="E55" s="158">
        <v>2</v>
      </c>
      <c r="F55" s="23"/>
      <c r="G55" s="23"/>
      <c r="H55" s="23">
        <f t="shared" si="1"/>
        <v>0</v>
      </c>
      <c r="I55" s="23"/>
      <c r="J55" s="23"/>
      <c r="K55" s="24">
        <f t="shared" si="2"/>
        <v>0</v>
      </c>
      <c r="L55" s="24">
        <f t="shared" si="3"/>
        <v>0</v>
      </c>
      <c r="M55" s="24">
        <f t="shared" si="4"/>
        <v>0</v>
      </c>
      <c r="N55" s="24">
        <f t="shared" si="5"/>
        <v>0</v>
      </c>
      <c r="O55" s="24">
        <f t="shared" si="6"/>
        <v>0</v>
      </c>
      <c r="P55" s="24">
        <f t="shared" si="7"/>
        <v>0</v>
      </c>
      <c r="T55" s="145">
        <f t="shared" si="8"/>
        <v>37</v>
      </c>
      <c r="U55" s="145"/>
      <c r="V55" s="157" t="str">
        <f t="shared" si="9"/>
        <v>1P pārslēdzis v/a IP44 10A 240V</v>
      </c>
      <c r="W55" s="145" t="str">
        <f t="shared" si="9"/>
        <v>gb.</v>
      </c>
      <c r="X55" s="165">
        <f t="shared" si="9"/>
        <v>2</v>
      </c>
    </row>
    <row r="56" spans="1:24">
      <c r="A56" s="164">
        <v>38</v>
      </c>
      <c r="B56" s="165"/>
      <c r="C56" s="152" t="s">
        <v>628</v>
      </c>
      <c r="D56" s="111" t="s">
        <v>61</v>
      </c>
      <c r="E56" s="158">
        <v>1</v>
      </c>
      <c r="F56" s="23"/>
      <c r="G56" s="23"/>
      <c r="H56" s="23">
        <f t="shared" si="1"/>
        <v>0</v>
      </c>
      <c r="I56" s="23"/>
      <c r="J56" s="23"/>
      <c r="K56" s="24">
        <f t="shared" si="2"/>
        <v>0</v>
      </c>
      <c r="L56" s="24">
        <f t="shared" si="3"/>
        <v>0</v>
      </c>
      <c r="M56" s="24">
        <f t="shared" si="4"/>
        <v>0</v>
      </c>
      <c r="N56" s="24">
        <f t="shared" si="5"/>
        <v>0</v>
      </c>
      <c r="O56" s="24">
        <f t="shared" si="6"/>
        <v>0</v>
      </c>
      <c r="P56" s="24">
        <f t="shared" si="7"/>
        <v>0</v>
      </c>
      <c r="T56" s="145">
        <f t="shared" si="8"/>
        <v>38</v>
      </c>
      <c r="U56" s="145"/>
      <c r="V56" s="157" t="str">
        <f t="shared" si="9"/>
        <v>3P rotējošais slēdzis; v/a IP44 10A 240V</v>
      </c>
      <c r="W56" s="145" t="str">
        <f t="shared" si="9"/>
        <v>gb.</v>
      </c>
      <c r="X56" s="165">
        <f t="shared" si="9"/>
        <v>1</v>
      </c>
    </row>
    <row r="57" spans="1:24" ht="38.25">
      <c r="A57" s="164">
        <v>39</v>
      </c>
      <c r="B57" s="165"/>
      <c r="C57" s="152" t="s">
        <v>629</v>
      </c>
      <c r="D57" s="111" t="s">
        <v>61</v>
      </c>
      <c r="E57" s="158">
        <v>130</v>
      </c>
      <c r="F57" s="23"/>
      <c r="G57" s="23"/>
      <c r="H57" s="23">
        <f t="shared" ref="H57:H104" si="10">ROUND(F57*G57,2)</f>
        <v>0</v>
      </c>
      <c r="I57" s="23"/>
      <c r="J57" s="23"/>
      <c r="K57" s="24">
        <f t="shared" ref="K57:K104" si="11">H57+I57+J57</f>
        <v>0</v>
      </c>
      <c r="L57" s="24">
        <f t="shared" ref="L57:L104" si="12">ROUND(E57*F57,2)</f>
        <v>0</v>
      </c>
      <c r="M57" s="24">
        <f t="shared" ref="M57:M104" si="13">ROUND(E57*H57,2)</f>
        <v>0</v>
      </c>
      <c r="N57" s="24">
        <f t="shared" ref="N57:N104" si="14">ROUND(E57*I57,2)</f>
        <v>0</v>
      </c>
      <c r="O57" s="24">
        <f t="shared" ref="O57:O104" si="15">ROUND(E57*J57,2)</f>
        <v>0</v>
      </c>
      <c r="P57" s="24">
        <f t="shared" ref="P57:P104" si="16">M57+N57+O57</f>
        <v>0</v>
      </c>
      <c r="T57" s="145">
        <f t="shared" ref="T57:T104" si="17">A57</f>
        <v>39</v>
      </c>
      <c r="U57" s="145"/>
      <c r="V57" s="157" t="str">
        <f t="shared" si="9"/>
        <v>Savienojumu kārba-nozarkārba PAWBOL. Nozarkārba Nozarkārba 80x80x40mm. uzspiežams vāks. ar 6 ievadiem. IP44. pelēka</v>
      </c>
      <c r="W57" s="145" t="str">
        <f t="shared" si="9"/>
        <v>gb.</v>
      </c>
      <c r="X57" s="165">
        <f t="shared" si="9"/>
        <v>130</v>
      </c>
    </row>
    <row r="58" spans="1:24" ht="25.5">
      <c r="A58" s="164">
        <v>40</v>
      </c>
      <c r="B58" s="165"/>
      <c r="C58" s="153" t="s">
        <v>630</v>
      </c>
      <c r="D58" s="111" t="s">
        <v>64</v>
      </c>
      <c r="E58" s="158">
        <v>7</v>
      </c>
      <c r="F58" s="23"/>
      <c r="G58" s="23"/>
      <c r="H58" s="23">
        <f t="shared" si="10"/>
        <v>0</v>
      </c>
      <c r="I58" s="23"/>
      <c r="J58" s="23"/>
      <c r="K58" s="24">
        <f t="shared" si="11"/>
        <v>0</v>
      </c>
      <c r="L58" s="24">
        <f t="shared" si="12"/>
        <v>0</v>
      </c>
      <c r="M58" s="24">
        <f t="shared" si="13"/>
        <v>0</v>
      </c>
      <c r="N58" s="24">
        <f t="shared" si="14"/>
        <v>0</v>
      </c>
      <c r="O58" s="24">
        <f t="shared" si="15"/>
        <v>0</v>
      </c>
      <c r="P58" s="24">
        <f t="shared" si="16"/>
        <v>0</v>
      </c>
      <c r="T58" s="145">
        <f t="shared" si="17"/>
        <v>40</v>
      </c>
      <c r="U58" s="145"/>
      <c r="V58" s="157" t="str">
        <f t="shared" si="9"/>
        <v>Grīdas montāžas kārba 16 mod. Betonējama, tukšā, kabeļu izvadiem uz skatuves</v>
      </c>
      <c r="W58" s="145" t="str">
        <f t="shared" si="9"/>
        <v>kpl.</v>
      </c>
      <c r="X58" s="165">
        <f t="shared" si="9"/>
        <v>7</v>
      </c>
    </row>
    <row r="59" spans="1:24" ht="25.5">
      <c r="A59" s="164">
        <v>41</v>
      </c>
      <c r="B59" s="165"/>
      <c r="C59" s="152" t="s">
        <v>631</v>
      </c>
      <c r="D59" s="111" t="s">
        <v>64</v>
      </c>
      <c r="E59" s="158">
        <v>2</v>
      </c>
      <c r="F59" s="23"/>
      <c r="G59" s="23"/>
      <c r="H59" s="23">
        <f t="shared" si="10"/>
        <v>0</v>
      </c>
      <c r="I59" s="23"/>
      <c r="J59" s="23"/>
      <c r="K59" s="24">
        <f t="shared" si="11"/>
        <v>0</v>
      </c>
      <c r="L59" s="24">
        <f t="shared" si="12"/>
        <v>0</v>
      </c>
      <c r="M59" s="24">
        <f t="shared" si="13"/>
        <v>0</v>
      </c>
      <c r="N59" s="24">
        <f t="shared" si="14"/>
        <v>0</v>
      </c>
      <c r="O59" s="24">
        <f t="shared" si="15"/>
        <v>0</v>
      </c>
      <c r="P59" s="24">
        <f t="shared" si="16"/>
        <v>0</v>
      </c>
      <c r="T59" s="145">
        <f t="shared" si="17"/>
        <v>41</v>
      </c>
      <c r="U59" s="145"/>
      <c r="V59" s="157" t="str">
        <f t="shared" si="9"/>
        <v>Grīdas montāžas kārba 24 mod. Betonējama, kompletā ar 8x220V El kontaktiem</v>
      </c>
      <c r="W59" s="145" t="str">
        <f t="shared" si="9"/>
        <v>kpl.</v>
      </c>
      <c r="X59" s="165">
        <f t="shared" si="9"/>
        <v>2</v>
      </c>
    </row>
    <row r="60" spans="1:24">
      <c r="A60" s="178"/>
      <c r="B60" s="179"/>
      <c r="C60" s="173" t="s">
        <v>632</v>
      </c>
      <c r="D60" s="162"/>
      <c r="E60" s="176"/>
      <c r="F60" s="163"/>
      <c r="G60" s="163"/>
      <c r="H60" s="163"/>
      <c r="I60" s="163"/>
      <c r="J60" s="163"/>
      <c r="K60" s="163"/>
      <c r="L60" s="163"/>
      <c r="M60" s="163"/>
      <c r="N60" s="163"/>
      <c r="O60" s="163"/>
      <c r="P60" s="163"/>
      <c r="T60" s="145"/>
      <c r="U60" s="145"/>
      <c r="V60" s="157" t="str">
        <f t="shared" si="9"/>
        <v>Apgaismojums</v>
      </c>
      <c r="W60" s="145"/>
      <c r="X60" s="165"/>
    </row>
    <row r="61" spans="1:24" ht="38.25">
      <c r="A61" s="164">
        <v>42</v>
      </c>
      <c r="B61" s="165"/>
      <c r="C61" s="152" t="s">
        <v>633</v>
      </c>
      <c r="D61" s="111" t="s">
        <v>61</v>
      </c>
      <c r="E61" s="158">
        <v>31</v>
      </c>
      <c r="F61" s="23"/>
      <c r="G61" s="23"/>
      <c r="H61" s="23">
        <f t="shared" si="10"/>
        <v>0</v>
      </c>
      <c r="I61" s="23"/>
      <c r="J61" s="23"/>
      <c r="K61" s="24">
        <f t="shared" si="11"/>
        <v>0</v>
      </c>
      <c r="L61" s="24">
        <f t="shared" si="12"/>
        <v>0</v>
      </c>
      <c r="M61" s="24">
        <f t="shared" si="13"/>
        <v>0</v>
      </c>
      <c r="N61" s="24">
        <f t="shared" si="14"/>
        <v>0</v>
      </c>
      <c r="O61" s="24">
        <f t="shared" si="15"/>
        <v>0</v>
      </c>
      <c r="P61" s="24">
        <f t="shared" si="16"/>
        <v>0</v>
      </c>
      <c r="T61" s="145">
        <f t="shared" si="17"/>
        <v>42</v>
      </c>
      <c r="U61" s="145"/>
      <c r="V61" s="157" t="str">
        <f t="shared" si="9"/>
        <v>Tips Nr.1. LED gaismeklis LED 25w IP66, 4000K, Grey PXFLIGHTING. Modena LED. PX3002213</v>
      </c>
      <c r="W61" s="145" t="str">
        <f t="shared" si="9"/>
        <v>gb.</v>
      </c>
      <c r="X61" s="165">
        <f t="shared" si="9"/>
        <v>31</v>
      </c>
    </row>
    <row r="62" spans="1:24" ht="38.25">
      <c r="A62" s="164">
        <v>43</v>
      </c>
      <c r="B62" s="165"/>
      <c r="C62" s="152" t="s">
        <v>634</v>
      </c>
      <c r="D62" s="111" t="s">
        <v>61</v>
      </c>
      <c r="E62" s="158">
        <v>69</v>
      </c>
      <c r="F62" s="23"/>
      <c r="G62" s="23"/>
      <c r="H62" s="23">
        <f t="shared" si="10"/>
        <v>0</v>
      </c>
      <c r="I62" s="23"/>
      <c r="J62" s="23"/>
      <c r="K62" s="24">
        <f t="shared" si="11"/>
        <v>0</v>
      </c>
      <c r="L62" s="24">
        <f t="shared" si="12"/>
        <v>0</v>
      </c>
      <c r="M62" s="24">
        <f t="shared" si="13"/>
        <v>0</v>
      </c>
      <c r="N62" s="24">
        <f t="shared" si="14"/>
        <v>0</v>
      </c>
      <c r="O62" s="24">
        <f t="shared" si="15"/>
        <v>0</v>
      </c>
      <c r="P62" s="24">
        <f t="shared" si="16"/>
        <v>0</v>
      </c>
      <c r="T62" s="145">
        <f t="shared" si="17"/>
        <v>43</v>
      </c>
      <c r="U62" s="145"/>
      <c r="V62" s="157" t="str">
        <f t="shared" si="9"/>
        <v>Tips Nr.2. LED gaismeklis LED 17w IP54, 4000K, Grey PXFLIGHTING. Modena Mini LED. PX3005171</v>
      </c>
      <c r="W62" s="145" t="str">
        <f t="shared" si="9"/>
        <v>gb.</v>
      </c>
      <c r="X62" s="165">
        <f t="shared" si="9"/>
        <v>69</v>
      </c>
    </row>
    <row r="63" spans="1:24" ht="51">
      <c r="A63" s="164">
        <v>44</v>
      </c>
      <c r="B63" s="165"/>
      <c r="C63" s="153" t="s">
        <v>635</v>
      </c>
      <c r="D63" s="111" t="s">
        <v>61</v>
      </c>
      <c r="E63" s="158">
        <v>27</v>
      </c>
      <c r="F63" s="23"/>
      <c r="G63" s="23"/>
      <c r="H63" s="23">
        <f t="shared" si="10"/>
        <v>0</v>
      </c>
      <c r="I63" s="23"/>
      <c r="J63" s="23"/>
      <c r="K63" s="24">
        <f t="shared" si="11"/>
        <v>0</v>
      </c>
      <c r="L63" s="24">
        <f t="shared" si="12"/>
        <v>0</v>
      </c>
      <c r="M63" s="24">
        <f t="shared" si="13"/>
        <v>0</v>
      </c>
      <c r="N63" s="24">
        <f t="shared" si="14"/>
        <v>0</v>
      </c>
      <c r="O63" s="24">
        <f t="shared" si="15"/>
        <v>0</v>
      </c>
      <c r="P63" s="24">
        <f t="shared" si="16"/>
        <v>0</v>
      </c>
      <c r="T63" s="145">
        <f t="shared" si="17"/>
        <v>44</v>
      </c>
      <c r="U63" s="145"/>
      <c r="V63" s="157" t="str">
        <f t="shared" si="9"/>
        <v>Tips Nr.3. LED gaismeklis avārijas gaismeklis. 475 lm, 6.0 W, 1 x 1 x Integral module 2xLED, IP65, 3h aku. TM TECHNOLOGIE 38_M iTECH M5 M</v>
      </c>
      <c r="W63" s="145" t="str">
        <f t="shared" si="9"/>
        <v>gb.</v>
      </c>
      <c r="X63" s="165">
        <f t="shared" si="9"/>
        <v>27</v>
      </c>
    </row>
    <row r="64" spans="1:24" ht="38.25">
      <c r="A64" s="164">
        <v>45</v>
      </c>
      <c r="B64" s="165"/>
      <c r="C64" s="153" t="s">
        <v>636</v>
      </c>
      <c r="D64" s="111" t="s">
        <v>61</v>
      </c>
      <c r="E64" s="158">
        <v>61</v>
      </c>
      <c r="F64" s="23"/>
      <c r="G64" s="23"/>
      <c r="H64" s="23">
        <f t="shared" si="10"/>
        <v>0</v>
      </c>
      <c r="I64" s="23"/>
      <c r="J64" s="23"/>
      <c r="K64" s="24">
        <f t="shared" si="11"/>
        <v>0</v>
      </c>
      <c r="L64" s="24">
        <f t="shared" si="12"/>
        <v>0</v>
      </c>
      <c r="M64" s="24">
        <f t="shared" si="13"/>
        <v>0</v>
      </c>
      <c r="N64" s="24">
        <f t="shared" si="14"/>
        <v>0</v>
      </c>
      <c r="O64" s="24">
        <f t="shared" si="15"/>
        <v>0</v>
      </c>
      <c r="P64" s="24">
        <f t="shared" si="16"/>
        <v>0</v>
      </c>
      <c r="T64" s="145">
        <f t="shared" si="17"/>
        <v>45</v>
      </c>
      <c r="U64" s="145"/>
      <c r="V64" s="157" t="str">
        <f t="shared" si="9"/>
        <v>Tips Nr.4. LED gaismeklis. PXF Lighting PX4090536 TITAN LED 1160 45D 4000K, 13030 lm PXF LIGHTING. PX4090536</v>
      </c>
      <c r="W64" s="145" t="str">
        <f t="shared" si="9"/>
        <v>gb.</v>
      </c>
      <c r="X64" s="165">
        <f t="shared" si="9"/>
        <v>61</v>
      </c>
    </row>
    <row r="65" spans="1:24" ht="38.25">
      <c r="A65" s="164">
        <v>46</v>
      </c>
      <c r="B65" s="165"/>
      <c r="C65" s="152" t="s">
        <v>637</v>
      </c>
      <c r="D65" s="111" t="s">
        <v>61</v>
      </c>
      <c r="E65" s="158">
        <v>9</v>
      </c>
      <c r="F65" s="23"/>
      <c r="G65" s="23"/>
      <c r="H65" s="23">
        <f t="shared" si="10"/>
        <v>0</v>
      </c>
      <c r="I65" s="23"/>
      <c r="J65" s="23"/>
      <c r="K65" s="24">
        <f t="shared" si="11"/>
        <v>0</v>
      </c>
      <c r="L65" s="24">
        <f t="shared" si="12"/>
        <v>0</v>
      </c>
      <c r="M65" s="24">
        <f t="shared" si="13"/>
        <v>0</v>
      </c>
      <c r="N65" s="24">
        <f t="shared" si="14"/>
        <v>0</v>
      </c>
      <c r="O65" s="24">
        <f t="shared" si="15"/>
        <v>0</v>
      </c>
      <c r="P65" s="24">
        <f t="shared" si="16"/>
        <v>0</v>
      </c>
      <c r="T65" s="145">
        <f t="shared" si="17"/>
        <v>46</v>
      </c>
      <c r="U65" s="145"/>
      <c r="V65" s="157" t="str">
        <f t="shared" si="9"/>
        <v>Tips Nr.5. LED gaismeklis. PXF Lighting PX4090536 TITAN LED 1160 45D 4000K, 10000 lm PXF LIGHTING. PX4090536</v>
      </c>
      <c r="W65" s="145" t="str">
        <f t="shared" si="9"/>
        <v>gb.</v>
      </c>
      <c r="X65" s="165">
        <f t="shared" si="9"/>
        <v>9</v>
      </c>
    </row>
    <row r="66" spans="1:24" ht="38.25">
      <c r="A66" s="164">
        <v>47</v>
      </c>
      <c r="B66" s="165"/>
      <c r="C66" s="152" t="s">
        <v>638</v>
      </c>
      <c r="D66" s="111" t="s">
        <v>61</v>
      </c>
      <c r="E66" s="158">
        <v>9</v>
      </c>
      <c r="F66" s="23"/>
      <c r="G66" s="23"/>
      <c r="H66" s="23">
        <f t="shared" si="10"/>
        <v>0</v>
      </c>
      <c r="I66" s="23"/>
      <c r="J66" s="23"/>
      <c r="K66" s="24">
        <f t="shared" si="11"/>
        <v>0</v>
      </c>
      <c r="L66" s="24">
        <f t="shared" si="12"/>
        <v>0</v>
      </c>
      <c r="M66" s="24">
        <f t="shared" si="13"/>
        <v>0</v>
      </c>
      <c r="N66" s="24">
        <f t="shared" si="14"/>
        <v>0</v>
      </c>
      <c r="O66" s="24">
        <f t="shared" si="15"/>
        <v>0</v>
      </c>
      <c r="P66" s="24">
        <f t="shared" si="16"/>
        <v>0</v>
      </c>
      <c r="T66" s="145">
        <f t="shared" si="17"/>
        <v>47</v>
      </c>
      <c r="U66" s="145"/>
      <c r="V66" s="157" t="str">
        <f t="shared" si="9"/>
        <v>Tips Nr.6. Evakuācijas gaimeklis IP20, 3W ar akumulatoru 3h  OXIMIA LED EMERGENCY LIGHTING FITTING</v>
      </c>
      <c r="W66" s="145" t="str">
        <f t="shared" si="9"/>
        <v>gb.</v>
      </c>
      <c r="X66" s="165">
        <f t="shared" si="9"/>
        <v>9</v>
      </c>
    </row>
    <row r="67" spans="1:24" ht="25.5">
      <c r="A67" s="164">
        <v>48</v>
      </c>
      <c r="B67" s="165"/>
      <c r="C67" s="152" t="s">
        <v>639</v>
      </c>
      <c r="D67" s="111" t="s">
        <v>61</v>
      </c>
      <c r="E67" s="158">
        <v>6</v>
      </c>
      <c r="F67" s="23"/>
      <c r="G67" s="23"/>
      <c r="H67" s="23">
        <f t="shared" si="10"/>
        <v>0</v>
      </c>
      <c r="I67" s="23"/>
      <c r="J67" s="23"/>
      <c r="K67" s="24">
        <f t="shared" si="11"/>
        <v>0</v>
      </c>
      <c r="L67" s="24">
        <f t="shared" si="12"/>
        <v>0</v>
      </c>
      <c r="M67" s="24">
        <f t="shared" si="13"/>
        <v>0</v>
      </c>
      <c r="N67" s="24">
        <f t="shared" si="14"/>
        <v>0</v>
      </c>
      <c r="O67" s="24">
        <f t="shared" si="15"/>
        <v>0</v>
      </c>
      <c r="P67" s="24">
        <f t="shared" si="16"/>
        <v>0</v>
      </c>
      <c r="T67" s="145">
        <f t="shared" si="17"/>
        <v>48</v>
      </c>
      <c r="U67" s="145"/>
      <c r="V67" s="157" t="str">
        <f t="shared" si="9"/>
        <v>Fasādes gaismeklis. IP66, 43W THORN. Contrast 2 LED / CONT2 M 12L105 830 A/S</v>
      </c>
      <c r="W67" s="145" t="str">
        <f t="shared" si="9"/>
        <v>gb.</v>
      </c>
      <c r="X67" s="165">
        <f t="shared" si="9"/>
        <v>6</v>
      </c>
    </row>
    <row r="68" spans="1:24" ht="38.25">
      <c r="A68" s="164">
        <v>49</v>
      </c>
      <c r="B68" s="165"/>
      <c r="C68" s="152" t="s">
        <v>640</v>
      </c>
      <c r="D68" s="111" t="s">
        <v>61</v>
      </c>
      <c r="E68" s="158">
        <v>3</v>
      </c>
      <c r="F68" s="23"/>
      <c r="G68" s="23"/>
      <c r="H68" s="23">
        <f t="shared" si="10"/>
        <v>0</v>
      </c>
      <c r="I68" s="23"/>
      <c r="J68" s="23"/>
      <c r="K68" s="24">
        <f t="shared" si="11"/>
        <v>0</v>
      </c>
      <c r="L68" s="24">
        <f t="shared" si="12"/>
        <v>0</v>
      </c>
      <c r="M68" s="24">
        <f t="shared" si="13"/>
        <v>0</v>
      </c>
      <c r="N68" s="24">
        <f t="shared" si="14"/>
        <v>0</v>
      </c>
      <c r="O68" s="24">
        <f t="shared" si="15"/>
        <v>0</v>
      </c>
      <c r="P68" s="24">
        <f t="shared" si="16"/>
        <v>0</v>
      </c>
      <c r="T68" s="145">
        <f t="shared" si="17"/>
        <v>49</v>
      </c>
      <c r="U68" s="145"/>
      <c r="V68" s="157" t="str">
        <f t="shared" si="9"/>
        <v>Fasādes gaismeklis. IP66, 43W SYLVANIA. TARG MINI ROAD ASYMMETRIC 3141LM LED 4K AL</v>
      </c>
      <c r="W68" s="145" t="str">
        <f t="shared" si="9"/>
        <v>gb.</v>
      </c>
      <c r="X68" s="165">
        <f t="shared" si="9"/>
        <v>3</v>
      </c>
    </row>
    <row r="69" spans="1:24">
      <c r="A69" s="178"/>
      <c r="B69" s="179"/>
      <c r="C69" s="173" t="s">
        <v>641</v>
      </c>
      <c r="D69" s="162"/>
      <c r="E69" s="176"/>
      <c r="F69" s="163"/>
      <c r="G69" s="163"/>
      <c r="H69" s="163"/>
      <c r="I69" s="163"/>
      <c r="J69" s="163"/>
      <c r="K69" s="163"/>
      <c r="L69" s="163"/>
      <c r="M69" s="163"/>
      <c r="N69" s="163"/>
      <c r="O69" s="163"/>
      <c r="P69" s="163"/>
      <c r="T69" s="145"/>
      <c r="U69" s="145"/>
      <c r="V69" s="157" t="str">
        <f t="shared" si="9"/>
        <v>Kabeļu nesošās konstrukcijas</v>
      </c>
      <c r="W69" s="145"/>
      <c r="X69" s="165"/>
    </row>
    <row r="70" spans="1:24" ht="51">
      <c r="A70" s="164">
        <v>50</v>
      </c>
      <c r="B70" s="165"/>
      <c r="C70" s="152" t="s">
        <v>642</v>
      </c>
      <c r="D70" s="111" t="s">
        <v>56</v>
      </c>
      <c r="E70" s="158">
        <v>120</v>
      </c>
      <c r="F70" s="23"/>
      <c r="G70" s="23"/>
      <c r="H70" s="23">
        <f t="shared" si="10"/>
        <v>0</v>
      </c>
      <c r="I70" s="23"/>
      <c r="J70" s="23"/>
      <c r="K70" s="24">
        <f t="shared" si="11"/>
        <v>0</v>
      </c>
      <c r="L70" s="24">
        <f t="shared" si="12"/>
        <v>0</v>
      </c>
      <c r="M70" s="24">
        <f t="shared" si="13"/>
        <v>0</v>
      </c>
      <c r="N70" s="24">
        <f t="shared" si="14"/>
        <v>0</v>
      </c>
      <c r="O70" s="24">
        <f t="shared" si="15"/>
        <v>0</v>
      </c>
      <c r="P70" s="24">
        <f t="shared" si="16"/>
        <v>0</v>
      </c>
      <c r="T70" s="145">
        <f t="shared" si="17"/>
        <v>50</v>
      </c>
      <c r="U70" s="145"/>
      <c r="V70" s="157" t="str">
        <f t="shared" si="9"/>
        <v>Perforēts plaukts. Click. (WxH) 500x60mm. 1.0mm. L-3m. KFJ500H60/3. E-90 (Cenā iekļaut stiprinājumus/kronšteinus/atbalstrokas, iekares stiprinājumi)</v>
      </c>
      <c r="W70" s="145" t="str">
        <f t="shared" si="9"/>
        <v>m</v>
      </c>
      <c r="X70" s="165">
        <f t="shared" si="9"/>
        <v>120</v>
      </c>
    </row>
    <row r="71" spans="1:24" ht="25.5">
      <c r="A71" s="164">
        <v>51</v>
      </c>
      <c r="B71" s="165"/>
      <c r="C71" s="153" t="s">
        <v>643</v>
      </c>
      <c r="D71" s="111" t="s">
        <v>56</v>
      </c>
      <c r="E71" s="158">
        <v>20</v>
      </c>
      <c r="F71" s="23"/>
      <c r="G71" s="23"/>
      <c r="H71" s="23">
        <f t="shared" si="10"/>
        <v>0</v>
      </c>
      <c r="I71" s="23"/>
      <c r="J71" s="23"/>
      <c r="K71" s="24">
        <f t="shared" si="11"/>
        <v>0</v>
      </c>
      <c r="L71" s="24">
        <f t="shared" si="12"/>
        <v>0</v>
      </c>
      <c r="M71" s="24">
        <f t="shared" si="13"/>
        <v>0</v>
      </c>
      <c r="N71" s="24">
        <f t="shared" si="14"/>
        <v>0</v>
      </c>
      <c r="O71" s="24">
        <f t="shared" si="15"/>
        <v>0</v>
      </c>
      <c r="P71" s="24">
        <f t="shared" si="16"/>
        <v>0</v>
      </c>
      <c r="T71" s="145">
        <f t="shared" si="17"/>
        <v>51</v>
      </c>
      <c r="U71" s="145"/>
      <c r="V71" s="157" t="str">
        <f t="shared" si="9"/>
        <v>Kabeļu trepe. (WxH) 500x60mm. 1.5mm. L-3m. DGOP500H60/3N. E-90</v>
      </c>
      <c r="W71" s="145" t="str">
        <f t="shared" si="9"/>
        <v>m</v>
      </c>
      <c r="X71" s="165">
        <f t="shared" si="9"/>
        <v>20</v>
      </c>
    </row>
    <row r="72" spans="1:24" ht="25.5">
      <c r="A72" s="164">
        <v>52</v>
      </c>
      <c r="B72" s="165"/>
      <c r="C72" s="152" t="s">
        <v>644</v>
      </c>
      <c r="D72" s="111" t="s">
        <v>61</v>
      </c>
      <c r="E72" s="158">
        <v>30</v>
      </c>
      <c r="F72" s="23"/>
      <c r="G72" s="23"/>
      <c r="H72" s="23">
        <f t="shared" si="10"/>
        <v>0</v>
      </c>
      <c r="I72" s="23"/>
      <c r="J72" s="23"/>
      <c r="K72" s="24">
        <f t="shared" si="11"/>
        <v>0</v>
      </c>
      <c r="L72" s="24">
        <f t="shared" si="12"/>
        <v>0</v>
      </c>
      <c r="M72" s="24">
        <f t="shared" si="13"/>
        <v>0</v>
      </c>
      <c r="N72" s="24">
        <f t="shared" si="14"/>
        <v>0</v>
      </c>
      <c r="O72" s="24">
        <f t="shared" si="15"/>
        <v>0</v>
      </c>
      <c r="P72" s="24">
        <f t="shared" si="16"/>
        <v>0</v>
      </c>
      <c r="T72" s="145">
        <f t="shared" si="17"/>
        <v>52</v>
      </c>
      <c r="U72" s="145"/>
      <c r="V72" s="157" t="str">
        <f t="shared" si="9"/>
        <v>Gaismekļu rene. Click. (WxH) 75x60mm. 0.7mm. L-6m. KLWL75H60/6</v>
      </c>
      <c r="W72" s="145" t="str">
        <f t="shared" si="9"/>
        <v>gb.</v>
      </c>
      <c r="X72" s="165">
        <f t="shared" si="9"/>
        <v>30</v>
      </c>
    </row>
    <row r="73" spans="1:24" ht="38.25">
      <c r="A73" s="164">
        <v>53</v>
      </c>
      <c r="B73" s="165"/>
      <c r="C73" s="152" t="s">
        <v>645</v>
      </c>
      <c r="D73" s="111" t="s">
        <v>646</v>
      </c>
      <c r="E73" s="158">
        <v>6</v>
      </c>
      <c r="F73" s="23"/>
      <c r="G73" s="23"/>
      <c r="H73" s="23">
        <f t="shared" si="10"/>
        <v>0</v>
      </c>
      <c r="I73" s="23"/>
      <c r="J73" s="23"/>
      <c r="K73" s="24">
        <f t="shared" si="11"/>
        <v>0</v>
      </c>
      <c r="L73" s="24">
        <f t="shared" si="12"/>
        <v>0</v>
      </c>
      <c r="M73" s="24">
        <f t="shared" si="13"/>
        <v>0</v>
      </c>
      <c r="N73" s="24">
        <f t="shared" si="14"/>
        <v>0</v>
      </c>
      <c r="O73" s="24">
        <f t="shared" si="15"/>
        <v>0</v>
      </c>
      <c r="P73" s="24">
        <f t="shared" si="16"/>
        <v>0</v>
      </c>
      <c r="T73" s="145">
        <f t="shared" si="17"/>
        <v>53</v>
      </c>
      <c r="U73" s="145"/>
      <c r="V73" s="157" t="str">
        <f t="shared" si="9"/>
        <v>Piekarspaile ZDT. pie metāla sijas līdz 18mm. (WxH) 60x64mm. max 0.85/1.50kN. Iepakojumā 50 gb.</v>
      </c>
      <c r="W73" s="145" t="str">
        <f t="shared" si="9"/>
        <v>iepak.</v>
      </c>
      <c r="X73" s="165">
        <f t="shared" si="9"/>
        <v>6</v>
      </c>
    </row>
    <row r="74" spans="1:24" ht="25.5">
      <c r="A74" s="164">
        <v>54</v>
      </c>
      <c r="B74" s="165"/>
      <c r="C74" s="153" t="s">
        <v>647</v>
      </c>
      <c r="D74" s="111" t="s">
        <v>56</v>
      </c>
      <c r="E74" s="158">
        <v>20</v>
      </c>
      <c r="F74" s="23"/>
      <c r="G74" s="23"/>
      <c r="H74" s="23">
        <f t="shared" si="10"/>
        <v>0</v>
      </c>
      <c r="I74" s="23"/>
      <c r="J74" s="23"/>
      <c r="K74" s="24">
        <f t="shared" si="11"/>
        <v>0</v>
      </c>
      <c r="L74" s="24">
        <f t="shared" si="12"/>
        <v>0</v>
      </c>
      <c r="M74" s="24">
        <f t="shared" si="13"/>
        <v>0</v>
      </c>
      <c r="N74" s="24">
        <f t="shared" si="14"/>
        <v>0</v>
      </c>
      <c r="O74" s="24">
        <f t="shared" si="15"/>
        <v>0</v>
      </c>
      <c r="P74" s="24">
        <f t="shared" si="16"/>
        <v>0</v>
      </c>
      <c r="T74" s="145">
        <f t="shared" si="17"/>
        <v>54</v>
      </c>
      <c r="U74" s="145"/>
      <c r="V74" s="157" t="str">
        <f t="shared" si="9"/>
        <v>Atdalītājs kabeļu trepei. PGDJ60/3N. H-57mm. 1.0mm. L-3m</v>
      </c>
      <c r="W74" s="145" t="str">
        <f t="shared" si="9"/>
        <v>m</v>
      </c>
      <c r="X74" s="165">
        <f t="shared" si="9"/>
        <v>20</v>
      </c>
    </row>
    <row r="75" spans="1:24" ht="38.25">
      <c r="A75" s="164">
        <v>55</v>
      </c>
      <c r="B75" s="165"/>
      <c r="C75" s="153" t="s">
        <v>648</v>
      </c>
      <c r="D75" s="111" t="s">
        <v>646</v>
      </c>
      <c r="E75" s="158">
        <v>1</v>
      </c>
      <c r="F75" s="23"/>
      <c r="G75" s="23"/>
      <c r="H75" s="23">
        <f t="shared" si="10"/>
        <v>0</v>
      </c>
      <c r="I75" s="23"/>
      <c r="J75" s="23"/>
      <c r="K75" s="24">
        <f t="shared" si="11"/>
        <v>0</v>
      </c>
      <c r="L75" s="24">
        <f t="shared" si="12"/>
        <v>0</v>
      </c>
      <c r="M75" s="24">
        <f t="shared" si="13"/>
        <v>0</v>
      </c>
      <c r="N75" s="24">
        <f t="shared" si="14"/>
        <v>0</v>
      </c>
      <c r="O75" s="24">
        <f t="shared" si="15"/>
        <v>0</v>
      </c>
      <c r="P75" s="24">
        <f t="shared" si="16"/>
        <v>0</v>
      </c>
      <c r="T75" s="145">
        <f t="shared" si="17"/>
        <v>55</v>
      </c>
      <c r="U75" s="145"/>
      <c r="V75" s="157" t="str">
        <f t="shared" si="9"/>
        <v>Savienojums. taisnais. LPP/LPOPH60. (LxH) 130x55mm. 1.5mm. H60mm plauktam. E-90. Iepakojumā 100 gab.</v>
      </c>
      <c r="W75" s="145" t="str">
        <f t="shared" si="9"/>
        <v>iepak.</v>
      </c>
      <c r="X75" s="165">
        <f t="shared" si="9"/>
        <v>1</v>
      </c>
    </row>
    <row r="76" spans="1:24" ht="25.5">
      <c r="A76" s="164">
        <v>56</v>
      </c>
      <c r="B76" s="165"/>
      <c r="C76" s="152" t="s">
        <v>649</v>
      </c>
      <c r="D76" s="111" t="s">
        <v>646</v>
      </c>
      <c r="E76" s="158">
        <v>2</v>
      </c>
      <c r="F76" s="23"/>
      <c r="G76" s="23"/>
      <c r="H76" s="23">
        <f t="shared" si="10"/>
        <v>0</v>
      </c>
      <c r="I76" s="23"/>
      <c r="J76" s="23"/>
      <c r="K76" s="24">
        <f t="shared" si="11"/>
        <v>0</v>
      </c>
      <c r="L76" s="24">
        <f t="shared" si="12"/>
        <v>0</v>
      </c>
      <c r="M76" s="24">
        <f t="shared" si="13"/>
        <v>0</v>
      </c>
      <c r="N76" s="24">
        <f t="shared" si="14"/>
        <v>0</v>
      </c>
      <c r="O76" s="24">
        <f t="shared" si="15"/>
        <v>0</v>
      </c>
      <c r="P76" s="24">
        <f t="shared" si="16"/>
        <v>0</v>
      </c>
      <c r="T76" s="145">
        <f t="shared" si="17"/>
        <v>56</v>
      </c>
      <c r="U76" s="145"/>
      <c r="V76" s="157" t="str">
        <f t="shared" si="9"/>
        <v>Iekares stiprinājums. (WxHxL) 28x58x491mm. 2.0mm. WKW500H60. Iepakojumā 50 gb.</v>
      </c>
      <c r="W76" s="145" t="str">
        <f t="shared" si="9"/>
        <v>iepak.</v>
      </c>
      <c r="X76" s="165">
        <f t="shared" si="9"/>
        <v>2</v>
      </c>
    </row>
    <row r="77" spans="1:24" ht="25.5">
      <c r="A77" s="164">
        <v>57</v>
      </c>
      <c r="B77" s="165"/>
      <c r="C77" s="153" t="s">
        <v>650</v>
      </c>
      <c r="D77" s="111" t="s">
        <v>646</v>
      </c>
      <c r="E77" s="158">
        <v>2</v>
      </c>
      <c r="F77" s="23"/>
      <c r="G77" s="23"/>
      <c r="H77" s="23">
        <f t="shared" si="10"/>
        <v>0</v>
      </c>
      <c r="I77" s="23"/>
      <c r="J77" s="23"/>
      <c r="K77" s="24">
        <f t="shared" si="11"/>
        <v>0</v>
      </c>
      <c r="L77" s="24">
        <f t="shared" si="12"/>
        <v>0</v>
      </c>
      <c r="M77" s="24">
        <f t="shared" si="13"/>
        <v>0</v>
      </c>
      <c r="N77" s="24">
        <f t="shared" si="14"/>
        <v>0</v>
      </c>
      <c r="O77" s="24">
        <f t="shared" si="15"/>
        <v>0</v>
      </c>
      <c r="P77" s="24">
        <f t="shared" si="16"/>
        <v>0</v>
      </c>
      <c r="T77" s="145">
        <f t="shared" si="17"/>
        <v>57</v>
      </c>
      <c r="U77" s="145"/>
      <c r="V77" s="157" t="str">
        <f t="shared" si="9"/>
        <v>Atbalsta kronšteins. (LxH) 515x115mm. WWSS500. Iepakojumā 20 gb.</v>
      </c>
      <c r="W77" s="145" t="str">
        <f t="shared" si="9"/>
        <v>iepak.</v>
      </c>
      <c r="X77" s="165">
        <f t="shared" si="9"/>
        <v>2</v>
      </c>
    </row>
    <row r="78" spans="1:24" ht="25.5">
      <c r="A78" s="164">
        <v>58</v>
      </c>
      <c r="B78" s="165"/>
      <c r="C78" s="152" t="s">
        <v>651</v>
      </c>
      <c r="D78" s="111" t="s">
        <v>646</v>
      </c>
      <c r="E78" s="158">
        <v>1</v>
      </c>
      <c r="F78" s="23"/>
      <c r="G78" s="23"/>
      <c r="H78" s="23">
        <f t="shared" si="10"/>
        <v>0</v>
      </c>
      <c r="I78" s="23"/>
      <c r="J78" s="23"/>
      <c r="K78" s="24">
        <f t="shared" si="11"/>
        <v>0</v>
      </c>
      <c r="L78" s="24">
        <f t="shared" si="12"/>
        <v>0</v>
      </c>
      <c r="M78" s="24">
        <f t="shared" si="13"/>
        <v>0</v>
      </c>
      <c r="N78" s="24">
        <f t="shared" si="14"/>
        <v>0</v>
      </c>
      <c r="O78" s="24">
        <f t="shared" si="15"/>
        <v>0</v>
      </c>
      <c r="P78" s="24">
        <f t="shared" si="16"/>
        <v>0</v>
      </c>
      <c r="T78" s="145">
        <f t="shared" si="17"/>
        <v>58</v>
      </c>
      <c r="U78" s="145"/>
      <c r="V78" s="157" t="str">
        <f t="shared" si="9"/>
        <v>Griestu kronšteins WPCW/WPCO200. L-215mm. E-90. Iepakojumā 20 gb.</v>
      </c>
      <c r="W78" s="145" t="str">
        <f t="shared" si="9"/>
        <v>iepak.</v>
      </c>
      <c r="X78" s="165">
        <f t="shared" si="9"/>
        <v>1</v>
      </c>
    </row>
    <row r="79" spans="1:24" ht="25.5">
      <c r="A79" s="164">
        <v>59</v>
      </c>
      <c r="B79" s="165"/>
      <c r="C79" s="152" t="s">
        <v>652</v>
      </c>
      <c r="D79" s="111" t="s">
        <v>646</v>
      </c>
      <c r="E79" s="158">
        <v>2</v>
      </c>
      <c r="F79" s="23"/>
      <c r="G79" s="23"/>
      <c r="H79" s="23">
        <f t="shared" si="10"/>
        <v>0</v>
      </c>
      <c r="I79" s="23"/>
      <c r="J79" s="23"/>
      <c r="K79" s="24">
        <f t="shared" si="11"/>
        <v>0</v>
      </c>
      <c r="L79" s="24">
        <f t="shared" si="12"/>
        <v>0</v>
      </c>
      <c r="M79" s="24">
        <f t="shared" si="13"/>
        <v>0</v>
      </c>
      <c r="N79" s="24">
        <f t="shared" si="14"/>
        <v>0</v>
      </c>
      <c r="O79" s="24">
        <f t="shared" si="15"/>
        <v>0</v>
      </c>
      <c r="P79" s="24">
        <f t="shared" si="16"/>
        <v>0</v>
      </c>
      <c r="T79" s="145">
        <f t="shared" si="17"/>
        <v>59</v>
      </c>
      <c r="U79" s="145"/>
      <c r="V79" s="157" t="str">
        <f t="shared" si="9"/>
        <v>Montāžas stiprinājums nozarkārbām. (WxH) 72x152mm. UP1. E-90. Iepakojumā 20 gb.</v>
      </c>
      <c r="W79" s="145" t="str">
        <f t="shared" si="9"/>
        <v>iepak.</v>
      </c>
      <c r="X79" s="165">
        <f t="shared" si="9"/>
        <v>2</v>
      </c>
    </row>
    <row r="80" spans="1:24">
      <c r="A80" s="164">
        <v>60</v>
      </c>
      <c r="B80" s="165"/>
      <c r="C80" s="152" t="s">
        <v>653</v>
      </c>
      <c r="D80" s="111" t="s">
        <v>56</v>
      </c>
      <c r="E80" s="158">
        <v>50</v>
      </c>
      <c r="F80" s="23"/>
      <c r="G80" s="23"/>
      <c r="H80" s="23">
        <f t="shared" si="10"/>
        <v>0</v>
      </c>
      <c r="I80" s="23"/>
      <c r="J80" s="23"/>
      <c r="K80" s="24">
        <f t="shared" si="11"/>
        <v>0</v>
      </c>
      <c r="L80" s="24">
        <f t="shared" si="12"/>
        <v>0</v>
      </c>
      <c r="M80" s="24">
        <f t="shared" si="13"/>
        <v>0</v>
      </c>
      <c r="N80" s="24">
        <f t="shared" si="14"/>
        <v>0</v>
      </c>
      <c r="O80" s="24">
        <f t="shared" si="15"/>
        <v>0</v>
      </c>
      <c r="P80" s="24">
        <f t="shared" si="16"/>
        <v>0</v>
      </c>
      <c r="T80" s="145">
        <f t="shared" si="17"/>
        <v>60</v>
      </c>
      <c r="U80" s="145"/>
      <c r="V80" s="157" t="str">
        <f t="shared" ref="V80:V107" si="18">C80</f>
        <v>Vītņu stienis M8/2m. DIN 975. cinkots</v>
      </c>
      <c r="W80" s="145" t="str">
        <f t="shared" ref="W80:W107" si="19">D80</f>
        <v>m</v>
      </c>
      <c r="X80" s="165">
        <f t="shared" ref="X80:X107" si="20">E80</f>
        <v>50</v>
      </c>
    </row>
    <row r="81" spans="1:24">
      <c r="A81" s="164">
        <v>61</v>
      </c>
      <c r="B81" s="165"/>
      <c r="C81" s="153" t="s">
        <v>654</v>
      </c>
      <c r="D81" s="111" t="s">
        <v>646</v>
      </c>
      <c r="E81" s="158">
        <v>2</v>
      </c>
      <c r="F81" s="23"/>
      <c r="G81" s="23"/>
      <c r="H81" s="23">
        <f t="shared" si="10"/>
        <v>0</v>
      </c>
      <c r="I81" s="23"/>
      <c r="J81" s="23"/>
      <c r="K81" s="24">
        <f t="shared" si="11"/>
        <v>0</v>
      </c>
      <c r="L81" s="24">
        <f t="shared" si="12"/>
        <v>0</v>
      </c>
      <c r="M81" s="24">
        <f t="shared" si="13"/>
        <v>0</v>
      </c>
      <c r="N81" s="24">
        <f t="shared" si="14"/>
        <v>0</v>
      </c>
      <c r="O81" s="24">
        <f t="shared" si="15"/>
        <v>0</v>
      </c>
      <c r="P81" s="24">
        <f t="shared" si="16"/>
        <v>0</v>
      </c>
      <c r="T81" s="145">
        <f t="shared" si="17"/>
        <v>61</v>
      </c>
      <c r="U81" s="145"/>
      <c r="V81" s="157" t="str">
        <f t="shared" si="18"/>
        <v>Misiņa čaula M8. Ø10x30mm (100 gab./iepak.)</v>
      </c>
      <c r="W81" s="145" t="str">
        <f t="shared" si="19"/>
        <v>iepak.</v>
      </c>
      <c r="X81" s="165">
        <f t="shared" si="20"/>
        <v>2</v>
      </c>
    </row>
    <row r="82" spans="1:24">
      <c r="A82" s="164">
        <v>62</v>
      </c>
      <c r="B82" s="165"/>
      <c r="C82" s="152" t="s">
        <v>655</v>
      </c>
      <c r="D82" s="111" t="s">
        <v>646</v>
      </c>
      <c r="E82" s="158">
        <v>1</v>
      </c>
      <c r="F82" s="23"/>
      <c r="G82" s="23"/>
      <c r="H82" s="23">
        <f t="shared" si="10"/>
        <v>0</v>
      </c>
      <c r="I82" s="23"/>
      <c r="J82" s="23"/>
      <c r="K82" s="24">
        <f t="shared" si="11"/>
        <v>0</v>
      </c>
      <c r="L82" s="24">
        <f t="shared" si="12"/>
        <v>0</v>
      </c>
      <c r="M82" s="24">
        <f t="shared" si="13"/>
        <v>0</v>
      </c>
      <c r="N82" s="24">
        <f t="shared" si="14"/>
        <v>0</v>
      </c>
      <c r="O82" s="24">
        <f t="shared" si="15"/>
        <v>0</v>
      </c>
      <c r="P82" s="24">
        <f t="shared" si="16"/>
        <v>0</v>
      </c>
      <c r="T82" s="145">
        <f t="shared" si="17"/>
        <v>62</v>
      </c>
      <c r="U82" s="145"/>
      <c r="V82" s="157" t="str">
        <f t="shared" si="18"/>
        <v>Enkurs ar uzgriezni M8x65</v>
      </c>
      <c r="W82" s="145" t="str">
        <f t="shared" si="19"/>
        <v>iepak.</v>
      </c>
      <c r="X82" s="165">
        <f t="shared" si="20"/>
        <v>1</v>
      </c>
    </row>
    <row r="83" spans="1:24" ht="25.5">
      <c r="A83" s="164">
        <v>63</v>
      </c>
      <c r="B83" s="165"/>
      <c r="C83" s="152" t="s">
        <v>656</v>
      </c>
      <c r="D83" s="111" t="s">
        <v>56</v>
      </c>
      <c r="E83" s="158">
        <v>1500</v>
      </c>
      <c r="F83" s="23"/>
      <c r="G83" s="23"/>
      <c r="H83" s="23">
        <f t="shared" si="10"/>
        <v>0</v>
      </c>
      <c r="I83" s="23"/>
      <c r="J83" s="23"/>
      <c r="K83" s="24">
        <f t="shared" si="11"/>
        <v>0</v>
      </c>
      <c r="L83" s="24">
        <f t="shared" si="12"/>
        <v>0</v>
      </c>
      <c r="M83" s="24">
        <f t="shared" si="13"/>
        <v>0</v>
      </c>
      <c r="N83" s="24">
        <f t="shared" si="14"/>
        <v>0</v>
      </c>
      <c r="O83" s="24">
        <f t="shared" si="15"/>
        <v>0</v>
      </c>
      <c r="P83" s="24">
        <f t="shared" si="16"/>
        <v>0</v>
      </c>
      <c r="T83" s="145">
        <f t="shared" si="17"/>
        <v>63</v>
      </c>
      <c r="U83" s="145"/>
      <c r="V83" s="157" t="str">
        <f t="shared" si="18"/>
        <v>Gluda caurule Ø20mm. 750N. halogēnbrīva. EVOEL SM-0H. 3m. gaiši pelēka</v>
      </c>
      <c r="W83" s="145" t="str">
        <f t="shared" si="19"/>
        <v>m</v>
      </c>
      <c r="X83" s="165">
        <f t="shared" si="20"/>
        <v>1500</v>
      </c>
    </row>
    <row r="84" spans="1:24" ht="38.25">
      <c r="A84" s="164">
        <v>64</v>
      </c>
      <c r="B84" s="165"/>
      <c r="C84" s="153" t="s">
        <v>657</v>
      </c>
      <c r="D84" s="111" t="s">
        <v>56</v>
      </c>
      <c r="E84" s="158">
        <v>200</v>
      </c>
      <c r="F84" s="23"/>
      <c r="G84" s="23"/>
      <c r="H84" s="23">
        <f t="shared" si="10"/>
        <v>0</v>
      </c>
      <c r="I84" s="23"/>
      <c r="J84" s="23"/>
      <c r="K84" s="24">
        <f t="shared" si="11"/>
        <v>0</v>
      </c>
      <c r="L84" s="24">
        <f t="shared" si="12"/>
        <v>0</v>
      </c>
      <c r="M84" s="24">
        <f t="shared" si="13"/>
        <v>0</v>
      </c>
      <c r="N84" s="24">
        <f t="shared" si="14"/>
        <v>0</v>
      </c>
      <c r="O84" s="24">
        <f t="shared" si="15"/>
        <v>0</v>
      </c>
      <c r="P84" s="24">
        <f t="shared" si="16"/>
        <v>0</v>
      </c>
      <c r="T84" s="145">
        <f t="shared" si="17"/>
        <v>64</v>
      </c>
      <c r="U84" s="145"/>
      <c r="V84" s="157" t="str">
        <f t="shared" si="18"/>
        <v>Gofrēta halogēnbrīva caurule EVOEL FL-0H-SMART. Ø20mm. 50 m. LSZH. 320N. gaiši pelēka</v>
      </c>
      <c r="W84" s="145" t="str">
        <f t="shared" si="19"/>
        <v>m</v>
      </c>
      <c r="X84" s="165">
        <f t="shared" si="20"/>
        <v>200</v>
      </c>
    </row>
    <row r="85" spans="1:24" ht="25.5">
      <c r="A85" s="164">
        <v>65</v>
      </c>
      <c r="B85" s="165"/>
      <c r="C85" s="153" t="s">
        <v>658</v>
      </c>
      <c r="D85" s="111" t="s">
        <v>56</v>
      </c>
      <c r="E85" s="158">
        <v>500</v>
      </c>
      <c r="F85" s="23"/>
      <c r="G85" s="23"/>
      <c r="H85" s="23">
        <f t="shared" si="10"/>
        <v>0</v>
      </c>
      <c r="I85" s="23"/>
      <c r="J85" s="23"/>
      <c r="K85" s="24">
        <f t="shared" si="11"/>
        <v>0</v>
      </c>
      <c r="L85" s="24">
        <f t="shared" si="12"/>
        <v>0</v>
      </c>
      <c r="M85" s="24">
        <f t="shared" si="13"/>
        <v>0</v>
      </c>
      <c r="N85" s="24">
        <f t="shared" si="14"/>
        <v>0</v>
      </c>
      <c r="O85" s="24">
        <f t="shared" si="15"/>
        <v>0</v>
      </c>
      <c r="P85" s="24">
        <f t="shared" si="16"/>
        <v>0</v>
      </c>
      <c r="T85" s="145">
        <f t="shared" si="17"/>
        <v>65</v>
      </c>
      <c r="U85" s="145"/>
      <c r="V85" s="157" t="str">
        <f t="shared" si="18"/>
        <v>Gluda caurule Ø32mm. 750N. halogēnbrīva. EVOEL SM-0H. 3m. gaiši pelēka</v>
      </c>
      <c r="W85" s="145" t="str">
        <f t="shared" si="19"/>
        <v>m</v>
      </c>
      <c r="X85" s="165">
        <f t="shared" si="20"/>
        <v>500</v>
      </c>
    </row>
    <row r="86" spans="1:24" ht="38.25">
      <c r="A86" s="164">
        <v>66</v>
      </c>
      <c r="B86" s="165"/>
      <c r="C86" s="153" t="s">
        <v>659</v>
      </c>
      <c r="D86" s="111" t="s">
        <v>56</v>
      </c>
      <c r="E86" s="158">
        <v>100</v>
      </c>
      <c r="F86" s="23"/>
      <c r="G86" s="23"/>
      <c r="H86" s="23">
        <f t="shared" si="10"/>
        <v>0</v>
      </c>
      <c r="I86" s="23"/>
      <c r="J86" s="23"/>
      <c r="K86" s="24">
        <f t="shared" si="11"/>
        <v>0</v>
      </c>
      <c r="L86" s="24">
        <f t="shared" si="12"/>
        <v>0</v>
      </c>
      <c r="M86" s="24">
        <f t="shared" si="13"/>
        <v>0</v>
      </c>
      <c r="N86" s="24">
        <f t="shared" si="14"/>
        <v>0</v>
      </c>
      <c r="O86" s="24">
        <f t="shared" si="15"/>
        <v>0</v>
      </c>
      <c r="P86" s="24">
        <f t="shared" si="16"/>
        <v>0</v>
      </c>
      <c r="T86" s="145">
        <f t="shared" si="17"/>
        <v>66</v>
      </c>
      <c r="U86" s="145"/>
      <c r="V86" s="157" t="str">
        <f t="shared" si="18"/>
        <v>Gofrēta halogēnbrīva caurule EVOEL FM-0H-SMART. Ø32mm. 50 m. LSZH. 750N gaiši pelēka</v>
      </c>
      <c r="W86" s="145" t="str">
        <f t="shared" si="19"/>
        <v>m</v>
      </c>
      <c r="X86" s="165">
        <f t="shared" si="20"/>
        <v>100</v>
      </c>
    </row>
    <row r="87" spans="1:24" ht="25.5">
      <c r="A87" s="164">
        <v>67</v>
      </c>
      <c r="B87" s="165"/>
      <c r="C87" s="152" t="s">
        <v>660</v>
      </c>
      <c r="D87" s="111" t="s">
        <v>646</v>
      </c>
      <c r="E87" s="158">
        <v>25</v>
      </c>
      <c r="F87" s="23"/>
      <c r="G87" s="23"/>
      <c r="H87" s="23">
        <f t="shared" si="10"/>
        <v>0</v>
      </c>
      <c r="I87" s="23"/>
      <c r="J87" s="23"/>
      <c r="K87" s="24">
        <f t="shared" si="11"/>
        <v>0</v>
      </c>
      <c r="L87" s="24">
        <f t="shared" si="12"/>
        <v>0</v>
      </c>
      <c r="M87" s="24">
        <f t="shared" si="13"/>
        <v>0</v>
      </c>
      <c r="N87" s="24">
        <f t="shared" si="14"/>
        <v>0</v>
      </c>
      <c r="O87" s="24">
        <f t="shared" si="15"/>
        <v>0</v>
      </c>
      <c r="P87" s="24">
        <f t="shared" si="16"/>
        <v>0</v>
      </c>
      <c r="T87" s="145">
        <f t="shared" si="17"/>
        <v>67</v>
      </c>
      <c r="U87" s="145"/>
      <c r="V87" s="157" t="str">
        <f t="shared" si="18"/>
        <v>Turētājskava caurulēm Ø20mm. PVC. pelēka (RAL7035). Iepakojuma 100 gb.</v>
      </c>
      <c r="W87" s="145" t="str">
        <f t="shared" si="19"/>
        <v>iepak.</v>
      </c>
      <c r="X87" s="165">
        <f t="shared" si="20"/>
        <v>25</v>
      </c>
    </row>
    <row r="88" spans="1:24" ht="25.5">
      <c r="A88" s="164">
        <v>68</v>
      </c>
      <c r="B88" s="165"/>
      <c r="C88" s="152" t="s">
        <v>661</v>
      </c>
      <c r="D88" s="111" t="s">
        <v>646</v>
      </c>
      <c r="E88" s="158">
        <v>5</v>
      </c>
      <c r="F88" s="23"/>
      <c r="G88" s="23"/>
      <c r="H88" s="23">
        <f t="shared" si="10"/>
        <v>0</v>
      </c>
      <c r="I88" s="23"/>
      <c r="J88" s="23"/>
      <c r="K88" s="24">
        <f t="shared" si="11"/>
        <v>0</v>
      </c>
      <c r="L88" s="24">
        <f t="shared" si="12"/>
        <v>0</v>
      </c>
      <c r="M88" s="24">
        <f t="shared" si="13"/>
        <v>0</v>
      </c>
      <c r="N88" s="24">
        <f t="shared" si="14"/>
        <v>0</v>
      </c>
      <c r="O88" s="24">
        <f t="shared" si="15"/>
        <v>0</v>
      </c>
      <c r="P88" s="24">
        <f t="shared" si="16"/>
        <v>0</v>
      </c>
      <c r="T88" s="145">
        <f t="shared" si="17"/>
        <v>68</v>
      </c>
      <c r="U88" s="145"/>
      <c r="V88" s="157" t="str">
        <f t="shared" si="18"/>
        <v>Taisnais savienojums caurulēm Ø20mm. PVC. L-80mm. IP40. pelēks. Iepakojumā 100 gb.</v>
      </c>
      <c r="W88" s="145" t="str">
        <f t="shared" si="19"/>
        <v>iepak.</v>
      </c>
      <c r="X88" s="165">
        <f t="shared" si="20"/>
        <v>5</v>
      </c>
    </row>
    <row r="89" spans="1:24" ht="38.25">
      <c r="A89" s="164">
        <v>69</v>
      </c>
      <c r="B89" s="165"/>
      <c r="C89" s="153" t="s">
        <v>662</v>
      </c>
      <c r="D89" s="111" t="s">
        <v>646</v>
      </c>
      <c r="E89" s="158">
        <v>5</v>
      </c>
      <c r="F89" s="23"/>
      <c r="G89" s="23"/>
      <c r="H89" s="23">
        <f t="shared" si="10"/>
        <v>0</v>
      </c>
      <c r="I89" s="23"/>
      <c r="J89" s="23"/>
      <c r="K89" s="24">
        <f t="shared" si="11"/>
        <v>0</v>
      </c>
      <c r="L89" s="24">
        <f t="shared" si="12"/>
        <v>0</v>
      </c>
      <c r="M89" s="24">
        <f t="shared" si="13"/>
        <v>0</v>
      </c>
      <c r="N89" s="24">
        <f t="shared" si="14"/>
        <v>0</v>
      </c>
      <c r="O89" s="24">
        <f t="shared" si="15"/>
        <v>0</v>
      </c>
      <c r="P89" s="24">
        <f t="shared" si="16"/>
        <v>0</v>
      </c>
      <c r="T89" s="145">
        <f t="shared" si="17"/>
        <v>69</v>
      </c>
      <c r="U89" s="145"/>
      <c r="V89" s="157" t="str">
        <f t="shared" si="18"/>
        <v>Lokanais leņķa savienojums. Ø20mm. PVC. pelēks (RAL7035) (MINBUD). Iepakojumā 100 gb</v>
      </c>
      <c r="W89" s="145" t="str">
        <f t="shared" si="19"/>
        <v>iepak.</v>
      </c>
      <c r="X89" s="165">
        <f t="shared" si="20"/>
        <v>5</v>
      </c>
    </row>
    <row r="90" spans="1:24" ht="25.5">
      <c r="A90" s="164">
        <v>70</v>
      </c>
      <c r="B90" s="165"/>
      <c r="C90" s="153" t="s">
        <v>663</v>
      </c>
      <c r="D90" s="111" t="s">
        <v>646</v>
      </c>
      <c r="E90" s="158">
        <v>7</v>
      </c>
      <c r="F90" s="23"/>
      <c r="G90" s="23"/>
      <c r="H90" s="23">
        <f t="shared" si="10"/>
        <v>0</v>
      </c>
      <c r="I90" s="23"/>
      <c r="J90" s="23"/>
      <c r="K90" s="24">
        <f t="shared" si="11"/>
        <v>0</v>
      </c>
      <c r="L90" s="24">
        <f t="shared" si="12"/>
        <v>0</v>
      </c>
      <c r="M90" s="24">
        <f t="shared" si="13"/>
        <v>0</v>
      </c>
      <c r="N90" s="24">
        <f t="shared" si="14"/>
        <v>0</v>
      </c>
      <c r="O90" s="24">
        <f t="shared" si="15"/>
        <v>0</v>
      </c>
      <c r="P90" s="24">
        <f t="shared" si="16"/>
        <v>0</v>
      </c>
      <c r="T90" s="145">
        <f t="shared" si="17"/>
        <v>70</v>
      </c>
      <c r="U90" s="145"/>
      <c r="V90" s="157" t="str">
        <f t="shared" si="18"/>
        <v>Turētājskava caurulēm. Ø32mm. PVC. pelēka (RAL7035). Iepakojuma 100 gb.</v>
      </c>
      <c r="W90" s="145" t="str">
        <f t="shared" si="19"/>
        <v>iepak.</v>
      </c>
      <c r="X90" s="165">
        <f t="shared" si="20"/>
        <v>7</v>
      </c>
    </row>
    <row r="91" spans="1:24" ht="38.25">
      <c r="A91" s="164">
        <v>71</v>
      </c>
      <c r="B91" s="165"/>
      <c r="C91" s="152" t="s">
        <v>664</v>
      </c>
      <c r="D91" s="111" t="s">
        <v>646</v>
      </c>
      <c r="E91" s="158">
        <v>3</v>
      </c>
      <c r="F91" s="23"/>
      <c r="G91" s="23"/>
      <c r="H91" s="23">
        <f t="shared" si="10"/>
        <v>0</v>
      </c>
      <c r="I91" s="23"/>
      <c r="J91" s="23"/>
      <c r="K91" s="24">
        <f t="shared" si="11"/>
        <v>0</v>
      </c>
      <c r="L91" s="24">
        <f t="shared" si="12"/>
        <v>0</v>
      </c>
      <c r="M91" s="24">
        <f t="shared" si="13"/>
        <v>0</v>
      </c>
      <c r="N91" s="24">
        <f t="shared" si="14"/>
        <v>0</v>
      </c>
      <c r="O91" s="24">
        <f t="shared" si="15"/>
        <v>0</v>
      </c>
      <c r="P91" s="24">
        <f t="shared" si="16"/>
        <v>0</v>
      </c>
      <c r="T91" s="145">
        <f t="shared" si="17"/>
        <v>71</v>
      </c>
      <c r="U91" s="145"/>
      <c r="V91" s="157" t="str">
        <f t="shared" si="18"/>
        <v>Taisnais savienojums caurulēm Ø32mm. PVC. L-100mm. IP40. halogēnbrīvs. Pelēks. Iepakojuma 25 gb.</v>
      </c>
      <c r="W91" s="145" t="str">
        <f t="shared" si="19"/>
        <v>iepak.</v>
      </c>
      <c r="X91" s="165">
        <f t="shared" si="20"/>
        <v>3</v>
      </c>
    </row>
    <row r="92" spans="1:24" ht="25.5">
      <c r="A92" s="164">
        <v>72</v>
      </c>
      <c r="B92" s="165"/>
      <c r="C92" s="152" t="s">
        <v>665</v>
      </c>
      <c r="D92" s="111" t="s">
        <v>646</v>
      </c>
      <c r="E92" s="158">
        <v>2</v>
      </c>
      <c r="F92" s="23"/>
      <c r="G92" s="23"/>
      <c r="H92" s="23">
        <f t="shared" si="10"/>
        <v>0</v>
      </c>
      <c r="I92" s="23"/>
      <c r="J92" s="23"/>
      <c r="K92" s="24">
        <f t="shared" si="11"/>
        <v>0</v>
      </c>
      <c r="L92" s="24">
        <f t="shared" si="12"/>
        <v>0</v>
      </c>
      <c r="M92" s="24">
        <f t="shared" si="13"/>
        <v>0</v>
      </c>
      <c r="N92" s="24">
        <f t="shared" si="14"/>
        <v>0</v>
      </c>
      <c r="O92" s="24">
        <f t="shared" si="15"/>
        <v>0</v>
      </c>
      <c r="P92" s="24">
        <f t="shared" si="16"/>
        <v>0</v>
      </c>
      <c r="T92" s="145">
        <f t="shared" si="17"/>
        <v>72</v>
      </c>
      <c r="U92" s="145"/>
      <c r="V92" s="157" t="str">
        <f t="shared" si="18"/>
        <v>Lokanais leņķa savienojums. Ø32mm. PVC. pelēks (RAL7035). Iepakojumā 100 gb.</v>
      </c>
      <c r="W92" s="145" t="str">
        <f t="shared" si="19"/>
        <v>iepak.</v>
      </c>
      <c r="X92" s="165">
        <f t="shared" si="20"/>
        <v>2</v>
      </c>
    </row>
    <row r="93" spans="1:24" ht="25.5">
      <c r="A93" s="164">
        <v>73</v>
      </c>
      <c r="B93" s="165"/>
      <c r="C93" s="153" t="s">
        <v>666</v>
      </c>
      <c r="D93" s="111" t="s">
        <v>646</v>
      </c>
      <c r="E93" s="158">
        <v>1</v>
      </c>
      <c r="F93" s="23"/>
      <c r="G93" s="23"/>
      <c r="H93" s="23">
        <f t="shared" si="10"/>
        <v>0</v>
      </c>
      <c r="I93" s="23"/>
      <c r="J93" s="23"/>
      <c r="K93" s="24">
        <f t="shared" si="11"/>
        <v>0</v>
      </c>
      <c r="L93" s="24">
        <f t="shared" si="12"/>
        <v>0</v>
      </c>
      <c r="M93" s="24">
        <f t="shared" si="13"/>
        <v>0</v>
      </c>
      <c r="N93" s="24">
        <f t="shared" si="14"/>
        <v>0</v>
      </c>
      <c r="O93" s="24">
        <f t="shared" si="15"/>
        <v>0</v>
      </c>
      <c r="P93" s="24">
        <f t="shared" si="16"/>
        <v>0</v>
      </c>
      <c r="T93" s="145">
        <f t="shared" si="17"/>
        <v>73</v>
      </c>
      <c r="U93" s="145"/>
      <c r="V93" s="157" t="str">
        <f t="shared" si="18"/>
        <v>Kabeļu stiprinājums UDF7. E90 (100gab./iepak.). d.7mm</v>
      </c>
      <c r="W93" s="145" t="str">
        <f t="shared" si="19"/>
        <v>iepak.</v>
      </c>
      <c r="X93" s="165">
        <f t="shared" si="20"/>
        <v>1</v>
      </c>
    </row>
    <row r="94" spans="1:24">
      <c r="A94" s="164">
        <v>74</v>
      </c>
      <c r="B94" s="165"/>
      <c r="C94" s="152" t="s">
        <v>667</v>
      </c>
      <c r="D94" s="111" t="s">
        <v>646</v>
      </c>
      <c r="E94" s="158">
        <v>2</v>
      </c>
      <c r="F94" s="23"/>
      <c r="G94" s="23"/>
      <c r="H94" s="23">
        <f t="shared" si="10"/>
        <v>0</v>
      </c>
      <c r="I94" s="23"/>
      <c r="J94" s="23"/>
      <c r="K94" s="24">
        <f t="shared" si="11"/>
        <v>0</v>
      </c>
      <c r="L94" s="24">
        <f t="shared" si="12"/>
        <v>0</v>
      </c>
      <c r="M94" s="24">
        <f t="shared" si="13"/>
        <v>0</v>
      </c>
      <c r="N94" s="24">
        <f t="shared" si="14"/>
        <v>0</v>
      </c>
      <c r="O94" s="24">
        <f t="shared" si="15"/>
        <v>0</v>
      </c>
      <c r="P94" s="24">
        <f t="shared" si="16"/>
        <v>0</v>
      </c>
      <c r="T94" s="145">
        <f t="shared" si="17"/>
        <v>74</v>
      </c>
      <c r="U94" s="145"/>
      <c r="V94" s="157" t="str">
        <f t="shared" si="18"/>
        <v>Saites nerūs. tērauda 500x7.94 (50 gab)</v>
      </c>
      <c r="W94" s="145" t="str">
        <f t="shared" si="19"/>
        <v>iepak.</v>
      </c>
      <c r="X94" s="165">
        <f t="shared" si="20"/>
        <v>2</v>
      </c>
    </row>
    <row r="95" spans="1:24" ht="25.5">
      <c r="A95" s="164">
        <v>75</v>
      </c>
      <c r="B95" s="165"/>
      <c r="C95" s="153" t="s">
        <v>668</v>
      </c>
      <c r="D95" s="111" t="s">
        <v>646</v>
      </c>
      <c r="E95" s="158">
        <v>5</v>
      </c>
      <c r="F95" s="23"/>
      <c r="G95" s="23"/>
      <c r="H95" s="23">
        <f t="shared" si="10"/>
        <v>0</v>
      </c>
      <c r="I95" s="23"/>
      <c r="J95" s="23"/>
      <c r="K95" s="24">
        <f t="shared" si="11"/>
        <v>0</v>
      </c>
      <c r="L95" s="24">
        <f t="shared" si="12"/>
        <v>0</v>
      </c>
      <c r="M95" s="24">
        <f t="shared" si="13"/>
        <v>0</v>
      </c>
      <c r="N95" s="24">
        <f t="shared" si="14"/>
        <v>0</v>
      </c>
      <c r="O95" s="24">
        <f t="shared" si="15"/>
        <v>0</v>
      </c>
      <c r="P95" s="24">
        <f t="shared" si="16"/>
        <v>0</v>
      </c>
      <c r="T95" s="145">
        <f t="shared" si="17"/>
        <v>75</v>
      </c>
      <c r="U95" s="145"/>
      <c r="V95" s="157" t="str">
        <f t="shared" si="18"/>
        <v>Saites turētājs ar dībeli Ø6x40mm. pelēks (100 gab./iepak.)</v>
      </c>
      <c r="W95" s="145" t="str">
        <f t="shared" si="19"/>
        <v>iepak.</v>
      </c>
      <c r="X95" s="165">
        <f t="shared" si="20"/>
        <v>5</v>
      </c>
    </row>
    <row r="96" spans="1:24" ht="25.5">
      <c r="A96" s="164">
        <v>76</v>
      </c>
      <c r="B96" s="165"/>
      <c r="C96" s="152" t="s">
        <v>669</v>
      </c>
      <c r="D96" s="111" t="s">
        <v>646</v>
      </c>
      <c r="E96" s="158">
        <v>10</v>
      </c>
      <c r="F96" s="23"/>
      <c r="G96" s="23"/>
      <c r="H96" s="23">
        <f t="shared" si="10"/>
        <v>0</v>
      </c>
      <c r="I96" s="23"/>
      <c r="J96" s="23"/>
      <c r="K96" s="24">
        <f t="shared" si="11"/>
        <v>0</v>
      </c>
      <c r="L96" s="24">
        <f t="shared" si="12"/>
        <v>0</v>
      </c>
      <c r="M96" s="24">
        <f t="shared" si="13"/>
        <v>0</v>
      </c>
      <c r="N96" s="24">
        <f t="shared" si="14"/>
        <v>0</v>
      </c>
      <c r="O96" s="24">
        <f t="shared" si="15"/>
        <v>0</v>
      </c>
      <c r="P96" s="24">
        <f t="shared" si="16"/>
        <v>0</v>
      </c>
      <c r="T96" s="145">
        <f t="shared" si="17"/>
        <v>76</v>
      </c>
      <c r="U96" s="145"/>
      <c r="V96" s="157" t="str">
        <f t="shared" si="18"/>
        <v>Kabeļu saites 200x3.6mm. baltas (100 gab./iepak.)</v>
      </c>
      <c r="W96" s="145" t="str">
        <f t="shared" si="19"/>
        <v>iepak.</v>
      </c>
      <c r="X96" s="165">
        <f t="shared" si="20"/>
        <v>10</v>
      </c>
    </row>
    <row r="97" spans="1:236" ht="25.5">
      <c r="A97" s="164">
        <v>77</v>
      </c>
      <c r="B97" s="165"/>
      <c r="C97" s="153" t="s">
        <v>670</v>
      </c>
      <c r="D97" s="111" t="s">
        <v>646</v>
      </c>
      <c r="E97" s="158">
        <v>5</v>
      </c>
      <c r="F97" s="23"/>
      <c r="G97" s="23"/>
      <c r="H97" s="23">
        <f t="shared" si="10"/>
        <v>0</v>
      </c>
      <c r="I97" s="23"/>
      <c r="J97" s="23"/>
      <c r="K97" s="24">
        <f t="shared" si="11"/>
        <v>0</v>
      </c>
      <c r="L97" s="24">
        <f t="shared" si="12"/>
        <v>0</v>
      </c>
      <c r="M97" s="24">
        <f t="shared" si="13"/>
        <v>0</v>
      </c>
      <c r="N97" s="24">
        <f t="shared" si="14"/>
        <v>0</v>
      </c>
      <c r="O97" s="24">
        <f t="shared" si="15"/>
        <v>0</v>
      </c>
      <c r="P97" s="24">
        <f t="shared" si="16"/>
        <v>0</v>
      </c>
      <c r="T97" s="145">
        <f t="shared" si="17"/>
        <v>77</v>
      </c>
      <c r="U97" s="145"/>
      <c r="V97" s="157" t="str">
        <f t="shared" si="18"/>
        <v>Kabeļu saites 160x4.8mm. baltas (100 gab./iepak.)</v>
      </c>
      <c r="W97" s="145" t="str">
        <f t="shared" si="19"/>
        <v>iepak.</v>
      </c>
      <c r="X97" s="165">
        <f t="shared" si="20"/>
        <v>5</v>
      </c>
    </row>
    <row r="98" spans="1:236" ht="25.5">
      <c r="A98" s="164">
        <v>78</v>
      </c>
      <c r="B98" s="165"/>
      <c r="C98" s="152" t="s">
        <v>671</v>
      </c>
      <c r="D98" s="111" t="s">
        <v>646</v>
      </c>
      <c r="E98" s="158">
        <v>6</v>
      </c>
      <c r="F98" s="23"/>
      <c r="G98" s="23"/>
      <c r="H98" s="23">
        <f t="shared" si="10"/>
        <v>0</v>
      </c>
      <c r="I98" s="23"/>
      <c r="J98" s="23"/>
      <c r="K98" s="24">
        <f t="shared" si="11"/>
        <v>0</v>
      </c>
      <c r="L98" s="24">
        <f t="shared" si="12"/>
        <v>0</v>
      </c>
      <c r="M98" s="24">
        <f t="shared" si="13"/>
        <v>0</v>
      </c>
      <c r="N98" s="24">
        <f t="shared" si="14"/>
        <v>0</v>
      </c>
      <c r="O98" s="24">
        <f t="shared" si="15"/>
        <v>0</v>
      </c>
      <c r="P98" s="24">
        <f t="shared" si="16"/>
        <v>0</v>
      </c>
      <c r="T98" s="145">
        <f t="shared" si="17"/>
        <v>78</v>
      </c>
      <c r="U98" s="145"/>
      <c r="V98" s="157" t="str">
        <f t="shared" si="18"/>
        <v>Dībeļnagla ar atduri ∅6x60 SMNK (100 gb./iepak.)</v>
      </c>
      <c r="W98" s="145" t="str">
        <f t="shared" si="19"/>
        <v>iepak.</v>
      </c>
      <c r="X98" s="165">
        <f t="shared" si="20"/>
        <v>6</v>
      </c>
    </row>
    <row r="99" spans="1:236" ht="25.5">
      <c r="A99" s="164">
        <v>79</v>
      </c>
      <c r="B99" s="165"/>
      <c r="C99" s="152" t="s">
        <v>672</v>
      </c>
      <c r="D99" s="111" t="s">
        <v>646</v>
      </c>
      <c r="E99" s="158">
        <v>4</v>
      </c>
      <c r="F99" s="23"/>
      <c r="G99" s="23"/>
      <c r="H99" s="23">
        <f t="shared" si="10"/>
        <v>0</v>
      </c>
      <c r="I99" s="23"/>
      <c r="J99" s="23"/>
      <c r="K99" s="24">
        <f t="shared" si="11"/>
        <v>0</v>
      </c>
      <c r="L99" s="24">
        <f t="shared" si="12"/>
        <v>0</v>
      </c>
      <c r="M99" s="24">
        <f t="shared" si="13"/>
        <v>0</v>
      </c>
      <c r="N99" s="24">
        <f t="shared" si="14"/>
        <v>0</v>
      </c>
      <c r="O99" s="24">
        <f t="shared" si="15"/>
        <v>0</v>
      </c>
      <c r="P99" s="24">
        <f t="shared" si="16"/>
        <v>0</v>
      </c>
      <c r="T99" s="145">
        <f t="shared" si="17"/>
        <v>79</v>
      </c>
      <c r="U99" s="145"/>
      <c r="V99" s="157" t="str">
        <f t="shared" si="18"/>
        <v>Dībelis reģispsim. L-35mm. neilona. GKD. skrūvei Ø3-4.5mm. Iepak. 50gb.</v>
      </c>
      <c r="W99" s="145" t="str">
        <f t="shared" si="19"/>
        <v>iepak.</v>
      </c>
      <c r="X99" s="165">
        <f t="shared" si="20"/>
        <v>4</v>
      </c>
    </row>
    <row r="100" spans="1:236">
      <c r="A100" s="178"/>
      <c r="B100" s="179"/>
      <c r="C100" s="174" t="s">
        <v>673</v>
      </c>
      <c r="D100" s="162"/>
      <c r="E100" s="176"/>
      <c r="F100" s="163"/>
      <c r="G100" s="163"/>
      <c r="H100" s="163"/>
      <c r="I100" s="163"/>
      <c r="J100" s="163"/>
      <c r="K100" s="163"/>
      <c r="L100" s="163"/>
      <c r="M100" s="163"/>
      <c r="N100" s="163"/>
      <c r="O100" s="163"/>
      <c r="P100" s="163"/>
      <c r="T100" s="145"/>
      <c r="U100" s="145"/>
      <c r="V100" s="157" t="str">
        <f t="shared" si="18"/>
        <v>Citi materiāli un darbi</v>
      </c>
      <c r="W100" s="145"/>
      <c r="X100" s="165"/>
    </row>
    <row r="101" spans="1:236" ht="38.25">
      <c r="A101" s="164">
        <v>80</v>
      </c>
      <c r="B101" s="165"/>
      <c r="C101" s="153" t="s">
        <v>674</v>
      </c>
      <c r="D101" s="111" t="s">
        <v>646</v>
      </c>
      <c r="E101" s="158">
        <v>3</v>
      </c>
      <c r="F101" s="23"/>
      <c r="G101" s="23"/>
      <c r="H101" s="23">
        <f t="shared" si="10"/>
        <v>0</v>
      </c>
      <c r="I101" s="23"/>
      <c r="J101" s="23"/>
      <c r="K101" s="24">
        <f t="shared" si="11"/>
        <v>0</v>
      </c>
      <c r="L101" s="24">
        <f t="shared" si="12"/>
        <v>0</v>
      </c>
      <c r="M101" s="24">
        <f t="shared" si="13"/>
        <v>0</v>
      </c>
      <c r="N101" s="24">
        <f t="shared" si="14"/>
        <v>0</v>
      </c>
      <c r="O101" s="24">
        <f t="shared" si="15"/>
        <v>0</v>
      </c>
      <c r="P101" s="24">
        <f t="shared" si="16"/>
        <v>0</v>
      </c>
      <c r="T101" s="145">
        <f t="shared" si="17"/>
        <v>80</v>
      </c>
      <c r="U101" s="145"/>
      <c r="V101" s="157" t="str">
        <f t="shared" si="18"/>
        <v>Slēdžu/kontaktu marķēšana. TZe 211 lenta melns uz balta 6mm  BROTHER. TZe-211 vai analogs</v>
      </c>
      <c r="W101" s="145" t="str">
        <f t="shared" si="19"/>
        <v>iepak.</v>
      </c>
      <c r="X101" s="165">
        <f t="shared" si="20"/>
        <v>3</v>
      </c>
    </row>
    <row r="102" spans="1:236" ht="25.5">
      <c r="A102" s="164">
        <v>81</v>
      </c>
      <c r="B102" s="165"/>
      <c r="C102" s="153" t="s">
        <v>675</v>
      </c>
      <c r="D102" s="111" t="s">
        <v>61</v>
      </c>
      <c r="E102" s="158">
        <v>1</v>
      </c>
      <c r="F102" s="23"/>
      <c r="G102" s="23"/>
      <c r="H102" s="23">
        <f t="shared" si="10"/>
        <v>0</v>
      </c>
      <c r="I102" s="23"/>
      <c r="J102" s="23"/>
      <c r="K102" s="24">
        <f t="shared" si="11"/>
        <v>0</v>
      </c>
      <c r="L102" s="24">
        <f t="shared" si="12"/>
        <v>0</v>
      </c>
      <c r="M102" s="24">
        <f t="shared" si="13"/>
        <v>0</v>
      </c>
      <c r="N102" s="24">
        <f t="shared" si="14"/>
        <v>0</v>
      </c>
      <c r="O102" s="24">
        <f t="shared" si="15"/>
        <v>0</v>
      </c>
      <c r="P102" s="24">
        <f t="shared" si="16"/>
        <v>0</v>
      </c>
      <c r="T102" s="145">
        <f t="shared" si="17"/>
        <v>81</v>
      </c>
      <c r="U102" s="145"/>
      <c r="V102" s="157" t="str">
        <f t="shared" si="18"/>
        <v>Elektriskais konvektors (radiators) 1500W AEG. WKL1505 vai analogs</v>
      </c>
      <c r="W102" s="145" t="str">
        <f t="shared" si="19"/>
        <v>gb.</v>
      </c>
      <c r="X102" s="165">
        <f t="shared" si="20"/>
        <v>1</v>
      </c>
    </row>
    <row r="103" spans="1:236" ht="38.25">
      <c r="A103" s="164">
        <v>82</v>
      </c>
      <c r="B103" s="165"/>
      <c r="C103" s="153" t="s">
        <v>676</v>
      </c>
      <c r="D103" s="111" t="s">
        <v>646</v>
      </c>
      <c r="E103" s="158">
        <v>5</v>
      </c>
      <c r="F103" s="23"/>
      <c r="G103" s="23"/>
      <c r="H103" s="23">
        <f t="shared" si="10"/>
        <v>0</v>
      </c>
      <c r="I103" s="23"/>
      <c r="J103" s="23"/>
      <c r="K103" s="24">
        <f t="shared" si="11"/>
        <v>0</v>
      </c>
      <c r="L103" s="24">
        <f t="shared" si="12"/>
        <v>0</v>
      </c>
      <c r="M103" s="24">
        <f t="shared" si="13"/>
        <v>0</v>
      </c>
      <c r="N103" s="24">
        <f t="shared" si="14"/>
        <v>0</v>
      </c>
      <c r="O103" s="24">
        <f t="shared" si="15"/>
        <v>0</v>
      </c>
      <c r="P103" s="24">
        <f t="shared" si="16"/>
        <v>0</v>
      </c>
      <c r="T103" s="145">
        <f t="shared" si="17"/>
        <v>82</v>
      </c>
      <c r="U103" s="145"/>
      <c r="V103" s="157" t="str">
        <f t="shared" si="18"/>
        <v>Savienojuma klemme 5x0.5-2.5mm².. 24A/400V (100 gab/.iep.) WAGO. 2273-205/100 vai analogs</v>
      </c>
      <c r="W103" s="145" t="str">
        <f t="shared" si="19"/>
        <v>iepak.</v>
      </c>
      <c r="X103" s="165">
        <f t="shared" si="20"/>
        <v>5</v>
      </c>
    </row>
    <row r="104" spans="1:236" ht="38.25">
      <c r="A104" s="164">
        <v>83</v>
      </c>
      <c r="B104" s="165"/>
      <c r="C104" s="152" t="s">
        <v>677</v>
      </c>
      <c r="D104" s="111" t="s">
        <v>646</v>
      </c>
      <c r="E104" s="158">
        <v>10</v>
      </c>
      <c r="F104" s="23"/>
      <c r="G104" s="23"/>
      <c r="H104" s="23">
        <f t="shared" si="10"/>
        <v>0</v>
      </c>
      <c r="I104" s="23"/>
      <c r="J104" s="23"/>
      <c r="K104" s="24">
        <f t="shared" si="11"/>
        <v>0</v>
      </c>
      <c r="L104" s="24">
        <f t="shared" si="12"/>
        <v>0</v>
      </c>
      <c r="M104" s="24">
        <f t="shared" si="13"/>
        <v>0</v>
      </c>
      <c r="N104" s="24">
        <f t="shared" si="14"/>
        <v>0</v>
      </c>
      <c r="O104" s="24">
        <f t="shared" si="15"/>
        <v>0</v>
      </c>
      <c r="P104" s="24">
        <f t="shared" si="16"/>
        <v>0</v>
      </c>
      <c r="T104" s="145">
        <f t="shared" si="17"/>
        <v>83</v>
      </c>
      <c r="U104" s="145"/>
      <c r="V104" s="157" t="str">
        <f t="shared" si="18"/>
        <v>Savienojuma klemme 3x0.5-2.5 mm².. 24A/400V (100 gab/.iep.) WAGO. 2273-205/101 vai analogs</v>
      </c>
      <c r="W104" s="145" t="str">
        <f t="shared" si="19"/>
        <v>iepak.</v>
      </c>
      <c r="X104" s="165">
        <f t="shared" si="20"/>
        <v>10</v>
      </c>
    </row>
    <row r="105" spans="1:236" ht="38.25">
      <c r="A105" s="164">
        <v>84</v>
      </c>
      <c r="B105" s="165"/>
      <c r="C105" s="152" t="s">
        <v>678</v>
      </c>
      <c r="D105" s="111" t="s">
        <v>64</v>
      </c>
      <c r="E105" s="158">
        <v>1</v>
      </c>
      <c r="F105" s="23"/>
      <c r="G105" s="23"/>
      <c r="H105" s="23">
        <f t="shared" ref="H105:H107" si="21">ROUND(F105*G105,2)</f>
        <v>0</v>
      </c>
      <c r="I105" s="23"/>
      <c r="J105" s="23"/>
      <c r="K105" s="24">
        <f t="shared" ref="K105:K107" si="22">H105+I105+J105</f>
        <v>0</v>
      </c>
      <c r="L105" s="24">
        <f t="shared" ref="L105:L107" si="23">ROUND(E105*F105,2)</f>
        <v>0</v>
      </c>
      <c r="M105" s="24">
        <f t="shared" ref="M105:M107" si="24">ROUND(E105*H105,2)</f>
        <v>0</v>
      </c>
      <c r="N105" s="24">
        <f t="shared" ref="N105:N107" si="25">ROUND(E105*I105,2)</f>
        <v>0</v>
      </c>
      <c r="O105" s="24">
        <f t="shared" ref="O105:O107" si="26">ROUND(E105*J105,2)</f>
        <v>0</v>
      </c>
      <c r="P105" s="24">
        <f t="shared" ref="P105:P107" si="27">M105+N105+O105</f>
        <v>0</v>
      </c>
      <c r="T105" s="145">
        <f t="shared" ref="T105:T107" si="28">A105</f>
        <v>84</v>
      </c>
      <c r="U105" s="145"/>
      <c r="V105" s="157" t="str">
        <f t="shared" si="18"/>
        <v>Izsaukumu sistēmas komplekts invalīdu WC, paredzēt komplektā z/a montāžas kārbas. ABB, 1510 UC-84-500  vai analogs</v>
      </c>
      <c r="W105" s="145" t="str">
        <f t="shared" si="19"/>
        <v>kpl.</v>
      </c>
      <c r="X105" s="165">
        <f t="shared" si="20"/>
        <v>1</v>
      </c>
    </row>
    <row r="106" spans="1:236" ht="38.25">
      <c r="A106" s="164">
        <v>85</v>
      </c>
      <c r="B106" s="165"/>
      <c r="C106" s="153" t="s">
        <v>679</v>
      </c>
      <c r="D106" s="111" t="s">
        <v>61</v>
      </c>
      <c r="E106" s="158">
        <v>50</v>
      </c>
      <c r="F106" s="23"/>
      <c r="G106" s="23"/>
      <c r="H106" s="23">
        <f t="shared" si="21"/>
        <v>0</v>
      </c>
      <c r="I106" s="23"/>
      <c r="J106" s="23"/>
      <c r="K106" s="24">
        <f t="shared" si="22"/>
        <v>0</v>
      </c>
      <c r="L106" s="24">
        <f t="shared" si="23"/>
        <v>0</v>
      </c>
      <c r="M106" s="24">
        <f t="shared" si="24"/>
        <v>0</v>
      </c>
      <c r="N106" s="24">
        <f t="shared" si="25"/>
        <v>0</v>
      </c>
      <c r="O106" s="24">
        <f t="shared" si="26"/>
        <v>0</v>
      </c>
      <c r="P106" s="24">
        <f t="shared" si="27"/>
        <v>0</v>
      </c>
      <c r="T106" s="145">
        <f t="shared" si="28"/>
        <v>85</v>
      </c>
      <c r="U106" s="145"/>
      <c r="V106" s="157" t="str">
        <f t="shared" si="18"/>
        <v>Zemējuma spaile PE. Dažādu metāla konstrukciju sazēmēšanai. MEKA PRO. 1449799 vai analogs</v>
      </c>
      <c r="W106" s="145" t="str">
        <f t="shared" si="19"/>
        <v>gb.</v>
      </c>
      <c r="X106" s="165">
        <f t="shared" si="20"/>
        <v>50</v>
      </c>
    </row>
    <row r="107" spans="1:236" ht="26.25" thickBot="1">
      <c r="A107" s="164">
        <v>87</v>
      </c>
      <c r="B107" s="165"/>
      <c r="C107" s="153" t="s">
        <v>680</v>
      </c>
      <c r="D107" s="111" t="s">
        <v>61</v>
      </c>
      <c r="E107" s="158">
        <v>10</v>
      </c>
      <c r="F107" s="23"/>
      <c r="G107" s="23"/>
      <c r="H107" s="23">
        <f t="shared" si="21"/>
        <v>0</v>
      </c>
      <c r="I107" s="23"/>
      <c r="J107" s="23"/>
      <c r="K107" s="24">
        <f t="shared" si="22"/>
        <v>0</v>
      </c>
      <c r="L107" s="24">
        <f t="shared" si="23"/>
        <v>0</v>
      </c>
      <c r="M107" s="24">
        <f t="shared" si="24"/>
        <v>0</v>
      </c>
      <c r="N107" s="24">
        <f t="shared" si="25"/>
        <v>0</v>
      </c>
      <c r="O107" s="24">
        <f t="shared" si="26"/>
        <v>0</v>
      </c>
      <c r="P107" s="24">
        <f t="shared" si="27"/>
        <v>0</v>
      </c>
      <c r="T107" s="145">
        <f t="shared" si="28"/>
        <v>87</v>
      </c>
      <c r="U107" s="145"/>
      <c r="V107" s="157" t="str">
        <f t="shared" si="18"/>
        <v>Dažādu izmēru caurumu urbšana, cauri stāvu pārsegumiem D40-D80</v>
      </c>
      <c r="W107" s="145" t="str">
        <f t="shared" si="19"/>
        <v>gb.</v>
      </c>
      <c r="X107" s="165">
        <f t="shared" si="20"/>
        <v>10</v>
      </c>
    </row>
    <row r="108" spans="1:236" ht="30" customHeight="1" thickBot="1">
      <c r="A108" s="256" t="s">
        <v>52</v>
      </c>
      <c r="B108" s="257"/>
      <c r="C108" s="257"/>
      <c r="D108" s="257"/>
      <c r="E108" s="257"/>
      <c r="F108" s="257"/>
      <c r="G108" s="257"/>
      <c r="H108" s="257"/>
      <c r="I108" s="257"/>
      <c r="J108" s="257"/>
      <c r="K108" s="257"/>
      <c r="L108" s="60">
        <f>SUM(L16:L107)</f>
        <v>0</v>
      </c>
      <c r="M108" s="60">
        <f>SUM(M16:M107)</f>
        <v>0</v>
      </c>
      <c r="N108" s="60">
        <f>SUM(N16:N107)</f>
        <v>0</v>
      </c>
      <c r="O108" s="60">
        <f>SUM(O16:O107)</f>
        <v>0</v>
      </c>
      <c r="P108" s="60">
        <f>SUM(P16:P107)</f>
        <v>0</v>
      </c>
      <c r="Q108" s="10"/>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row>
    <row r="109" spans="1:236" ht="12.75" customHeight="1">
      <c r="A109" s="58"/>
      <c r="B109" s="58"/>
      <c r="C109" s="58"/>
      <c r="D109" s="58"/>
      <c r="E109" s="58"/>
      <c r="F109" s="58"/>
      <c r="G109" s="58"/>
      <c r="H109" s="58"/>
      <c r="I109" s="58"/>
      <c r="J109" s="58"/>
      <c r="K109" s="58"/>
      <c r="L109" s="59"/>
      <c r="M109" s="59"/>
      <c r="N109" s="59"/>
      <c r="O109" s="59"/>
      <c r="P109" s="59"/>
      <c r="Q109" s="10"/>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row>
    <row r="110" spans="1:236" ht="22.5" customHeight="1">
      <c r="A110" s="146" t="s">
        <v>53</v>
      </c>
      <c r="B110" s="58"/>
      <c r="C110" s="58"/>
      <c r="D110" s="58"/>
      <c r="E110" s="58"/>
      <c r="F110" s="58"/>
      <c r="G110" s="58"/>
      <c r="H110" s="58"/>
      <c r="I110" s="58"/>
      <c r="J110" s="58"/>
      <c r="K110" s="58"/>
      <c r="L110" s="59"/>
      <c r="M110" s="59"/>
      <c r="N110" s="59"/>
      <c r="O110" s="59"/>
      <c r="P110" s="59"/>
      <c r="Q110" s="10"/>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row>
    <row r="111" spans="1:236">
      <c r="A111" s="3"/>
      <c r="B111" s="26"/>
      <c r="C111" s="27"/>
      <c r="D111" s="28"/>
      <c r="E111" s="25"/>
      <c r="F111" s="29"/>
      <c r="G111" s="30"/>
      <c r="H111" s="30"/>
      <c r="I111" s="30"/>
      <c r="J111" s="30"/>
      <c r="K111" s="31"/>
      <c r="L111" s="31"/>
      <c r="M111" s="31"/>
      <c r="N111" s="31"/>
      <c r="O111" s="32"/>
      <c r="P111" s="32"/>
      <c r="Q111" s="12"/>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row>
    <row r="112" spans="1:236">
      <c r="A112" s="26"/>
      <c r="B112" s="26"/>
      <c r="C112" s="27"/>
      <c r="D112" s="28"/>
      <c r="E112" s="25"/>
      <c r="F112" s="29"/>
      <c r="G112" s="30"/>
      <c r="H112" s="30"/>
      <c r="I112" s="30"/>
      <c r="J112" s="30"/>
      <c r="K112" s="31"/>
      <c r="L112" s="31"/>
      <c r="M112" s="31"/>
      <c r="N112" s="31"/>
      <c r="O112" s="32"/>
      <c r="P112" s="32"/>
      <c r="Q112" s="12"/>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row>
    <row r="113" spans="1:236" ht="13.5">
      <c r="B113" s="61"/>
      <c r="C113" s="71" t="s">
        <v>6</v>
      </c>
      <c r="D113" s="248">
        <f>KOPTĀME!B25</f>
        <v>0</v>
      </c>
      <c r="E113" s="248"/>
      <c r="F113" s="248"/>
      <c r="G113" s="248"/>
      <c r="H113" s="248"/>
      <c r="I113" s="248"/>
      <c r="J113" s="248"/>
      <c r="K113" s="248"/>
      <c r="L113" s="248"/>
      <c r="M113" s="248"/>
      <c r="N113" s="248"/>
      <c r="O113" s="248"/>
      <c r="P113" s="248"/>
    </row>
    <row r="114" spans="1:236" ht="10.5" customHeight="1">
      <c r="B114" s="61"/>
      <c r="C114" s="72"/>
      <c r="D114" s="204" t="s">
        <v>7</v>
      </c>
      <c r="E114" s="204"/>
      <c r="F114" s="204"/>
      <c r="G114" s="204"/>
      <c r="H114" s="204"/>
      <c r="I114" s="204"/>
      <c r="J114" s="204"/>
      <c r="K114" s="204"/>
      <c r="L114" s="204"/>
      <c r="M114" s="204"/>
      <c r="N114" s="204"/>
      <c r="O114" s="204"/>
      <c r="P114" s="204"/>
    </row>
    <row r="115" spans="1:236" s="6" customFormat="1" ht="10.5" customHeight="1">
      <c r="A115" s="4"/>
      <c r="B115" s="61"/>
      <c r="C115" s="72"/>
      <c r="D115" s="180"/>
      <c r="E115" s="180"/>
      <c r="F115" s="180"/>
      <c r="G115" s="180"/>
      <c r="H115" s="180"/>
      <c r="I115" s="180"/>
      <c r="J115" s="180"/>
      <c r="K115" s="180"/>
      <c r="L115" s="180"/>
      <c r="M115" s="180"/>
      <c r="N115" s="180"/>
      <c r="O115" s="180"/>
      <c r="P115" s="180"/>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row>
    <row r="116" spans="1:236" s="6" customFormat="1" ht="15">
      <c r="A116" s="4"/>
      <c r="B116" s="61"/>
      <c r="C116" s="100" t="s">
        <v>39</v>
      </c>
      <c r="D116" s="251">
        <f>KOPTĀME!B30</f>
        <v>0</v>
      </c>
      <c r="E116" s="251"/>
      <c r="F116" s="251"/>
      <c r="G116" s="147"/>
      <c r="H116" s="147"/>
      <c r="I116" s="147"/>
      <c r="J116" s="147"/>
      <c r="K116" s="147"/>
      <c r="L116" s="147"/>
      <c r="M116" s="148"/>
      <c r="N116" s="149"/>
      <c r="O116" s="2"/>
      <c r="P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row>
    <row r="117" spans="1:236" s="6" customFormat="1" ht="14.25">
      <c r="A117" s="4"/>
      <c r="B117" s="61"/>
      <c r="C117" s="76"/>
      <c r="D117" s="77"/>
      <c r="E117" s="76"/>
      <c r="F117" s="65"/>
      <c r="G117" s="150"/>
      <c r="H117" s="150"/>
      <c r="I117" s="150"/>
      <c r="J117" s="150"/>
      <c r="K117" s="150"/>
      <c r="L117" s="150"/>
      <c r="M117" s="150"/>
      <c r="N117" s="151"/>
      <c r="O117" s="2"/>
      <c r="P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row>
    <row r="118" spans="1:236" s="6" customFormat="1" ht="13.5">
      <c r="A118" s="4"/>
      <c r="B118" s="61"/>
      <c r="C118" s="71" t="s">
        <v>12</v>
      </c>
      <c r="D118" s="247">
        <f>'1_Kopsav.'!C42</f>
        <v>0</v>
      </c>
      <c r="E118" s="247"/>
      <c r="F118" s="247"/>
      <c r="G118" s="247"/>
      <c r="H118" s="247"/>
      <c r="I118" s="247"/>
      <c r="J118" s="247"/>
      <c r="K118" s="247"/>
      <c r="L118" s="247"/>
      <c r="M118" s="247"/>
      <c r="N118" s="247"/>
      <c r="O118" s="247"/>
      <c r="P118" s="247"/>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row>
    <row r="119" spans="1:236" s="6" customFormat="1">
      <c r="A119" s="4"/>
      <c r="B119" s="61"/>
      <c r="C119" s="72"/>
      <c r="D119" s="204" t="s">
        <v>7</v>
      </c>
      <c r="E119" s="204"/>
      <c r="F119" s="204"/>
      <c r="G119" s="204"/>
      <c r="H119" s="204"/>
      <c r="I119" s="204"/>
      <c r="J119" s="204"/>
      <c r="K119" s="204"/>
      <c r="L119" s="204"/>
      <c r="M119" s="204"/>
      <c r="N119" s="204"/>
      <c r="O119" s="204"/>
      <c r="P119" s="204"/>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row>
    <row r="120" spans="1:236" s="6" customFormat="1" ht="9" customHeight="1">
      <c r="A120" s="4"/>
      <c r="B120" s="4"/>
      <c r="C120" s="72"/>
      <c r="D120" s="205"/>
      <c r="E120" s="205"/>
      <c r="F120" s="205"/>
      <c r="G120" s="33"/>
      <c r="H120" s="33"/>
      <c r="I120" s="33"/>
      <c r="J120" s="33"/>
      <c r="K120" s="2"/>
      <c r="L120" s="3"/>
      <c r="M120" s="3"/>
      <c r="N120" s="3"/>
      <c r="O120" s="3"/>
      <c r="P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row>
    <row r="121" spans="1:236" s="6" customFormat="1" ht="13.5">
      <c r="A121" s="4"/>
      <c r="B121" s="4"/>
      <c r="C121" s="75" t="s">
        <v>8</v>
      </c>
      <c r="D121" s="101">
        <f>KOPTĀME!B28</f>
        <v>0</v>
      </c>
      <c r="E121" s="101"/>
      <c r="F121" s="72"/>
      <c r="G121" s="33"/>
      <c r="H121" s="33"/>
      <c r="K121" s="3"/>
      <c r="L121" s="3"/>
      <c r="M121" s="3"/>
      <c r="N121" s="3"/>
      <c r="O121" s="3"/>
      <c r="P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row>
  </sheetData>
  <sheetProtection algorithmName="SHA-512" hashValue="4vI6smLVGUsz21zN/ylG9tzUXsfp1Xt234mGBqycWw4953P6CPSHuT4Qen+EAM5ixxweb+QMeWqKrNJh38jjlQ==" saltValue="QsYqXWVl3zSr6uwW/yPfSQ==" spinCount="100000" sheet="1" formatCells="0" formatColumns="0" formatRows="0" insertColumns="0" insertRows="0" insertHyperlinks="0" deleteColumns="0" deleteRows="0" selectLockedCells="1" sort="0" autoFilter="0" pivotTables="0"/>
  <autoFilter ref="A15:IB108" xr:uid="{00000000-0009-0000-0000-000008000000}"/>
  <mergeCells count="22">
    <mergeCell ref="D120:F120"/>
    <mergeCell ref="T14:T15"/>
    <mergeCell ref="U14:U15"/>
    <mergeCell ref="V14:V15"/>
    <mergeCell ref="W14:W15"/>
    <mergeCell ref="D113:P113"/>
    <mergeCell ref="D114:P114"/>
    <mergeCell ref="D116:F116"/>
    <mergeCell ref="D118:P118"/>
    <mergeCell ref="D119:P119"/>
    <mergeCell ref="X14:X15"/>
    <mergeCell ref="A108:K108"/>
    <mergeCell ref="A6:P6"/>
    <mergeCell ref="N11:O11"/>
    <mergeCell ref="N12:O12"/>
    <mergeCell ref="A14:A15"/>
    <mergeCell ref="B14:B15"/>
    <mergeCell ref="C14:C15"/>
    <mergeCell ref="D14:D15"/>
    <mergeCell ref="E14:E15"/>
    <mergeCell ref="F14:K14"/>
    <mergeCell ref="L14:P14"/>
  </mergeCells>
  <pageMargins left="0.70866141732283472" right="0.70866141732283472" top="0.74803149606299213" bottom="0.74803149606299213" header="0.31496062992125984" footer="0.31496062992125984"/>
  <pageSetup paperSize="9" scale="76" fitToHeight="0" orientation="landscape" r:id="rId1"/>
  <headerFooter>
    <oddFooter>&amp;C&amp;"time,Italic"&amp;10&amp;P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21</vt:i4>
      </vt:variant>
      <vt:variant>
        <vt:lpstr>Diapazoni ar nosaukumiem</vt:lpstr>
      </vt:variant>
      <vt:variant>
        <vt:i4>39</vt:i4>
      </vt:variant>
    </vt:vector>
  </HeadingPairs>
  <TitlesOfParts>
    <vt:vector size="60" baseType="lpstr">
      <vt:lpstr>KOPTĀME</vt:lpstr>
      <vt:lpstr>1_Kopsav.</vt:lpstr>
      <vt:lpstr>1_Demontāža</vt:lpstr>
      <vt:lpstr>2_Vispārējie būvdarbi</vt:lpstr>
      <vt:lpstr>3_UK</vt:lpstr>
      <vt:lpstr>4_AVK</vt:lpstr>
      <vt:lpstr>5_UAS</vt:lpstr>
      <vt:lpstr>6_EES</vt:lpstr>
      <vt:lpstr>7_EL</vt:lpstr>
      <vt:lpstr>8_Zibensaizsardzība</vt:lpstr>
      <vt:lpstr>9_Video</vt:lpstr>
      <vt:lpstr>10_ŪKT</vt:lpstr>
      <vt:lpstr>11_ELT_Apg.</vt:lpstr>
      <vt:lpstr>12_ELT</vt:lpstr>
      <vt:lpstr>13_CD</vt:lpstr>
      <vt:lpstr>14_TS</vt:lpstr>
      <vt:lpstr>15_Apzaļumošana</vt:lpstr>
      <vt:lpstr>2_Kopsav.</vt:lpstr>
      <vt:lpstr>16_CD</vt:lpstr>
      <vt:lpstr>17_TS</vt:lpstr>
      <vt:lpstr>18_Apzaļumošana</vt:lpstr>
      <vt:lpstr>'1_Demontāža'!Drukas_apgabals</vt:lpstr>
      <vt:lpstr>'1_Kopsav.'!Drukas_apgabals</vt:lpstr>
      <vt:lpstr>'10_ŪKT'!Drukas_apgabals</vt:lpstr>
      <vt:lpstr>'11_ELT_Apg.'!Drukas_apgabals</vt:lpstr>
      <vt:lpstr>'12_ELT'!Drukas_apgabals</vt:lpstr>
      <vt:lpstr>'13_CD'!Drukas_apgabals</vt:lpstr>
      <vt:lpstr>'14_TS'!Drukas_apgabals</vt:lpstr>
      <vt:lpstr>'15_Apzaļumošana'!Drukas_apgabals</vt:lpstr>
      <vt:lpstr>'16_CD'!Drukas_apgabals</vt:lpstr>
      <vt:lpstr>'17_TS'!Drukas_apgabals</vt:lpstr>
      <vt:lpstr>'18_Apzaļumošana'!Drukas_apgabals</vt:lpstr>
      <vt:lpstr>'2_Kopsav.'!Drukas_apgabals</vt:lpstr>
      <vt:lpstr>'2_Vispārējie būvdarbi'!Drukas_apgabals</vt:lpstr>
      <vt:lpstr>'3_UK'!Drukas_apgabals</vt:lpstr>
      <vt:lpstr>'4_AVK'!Drukas_apgabals</vt:lpstr>
      <vt:lpstr>'5_UAS'!Drukas_apgabals</vt:lpstr>
      <vt:lpstr>'6_EES'!Drukas_apgabals</vt:lpstr>
      <vt:lpstr>'7_EL'!Drukas_apgabals</vt:lpstr>
      <vt:lpstr>'8_Zibensaizsardzība'!Drukas_apgabals</vt:lpstr>
      <vt:lpstr>'9_Video'!Drukas_apgabals</vt:lpstr>
      <vt:lpstr>KOPTĀME!Drukas_apgabals</vt:lpstr>
      <vt:lpstr>'1_Demontāža'!Drukāt_virsrakstus</vt:lpstr>
      <vt:lpstr>'10_ŪKT'!Drukāt_virsrakstus</vt:lpstr>
      <vt:lpstr>'11_ELT_Apg.'!Drukāt_virsrakstus</vt:lpstr>
      <vt:lpstr>'12_ELT'!Drukāt_virsrakstus</vt:lpstr>
      <vt:lpstr>'13_CD'!Drukāt_virsrakstus</vt:lpstr>
      <vt:lpstr>'14_TS'!Drukāt_virsrakstus</vt:lpstr>
      <vt:lpstr>'15_Apzaļumošana'!Drukāt_virsrakstus</vt:lpstr>
      <vt:lpstr>'16_CD'!Drukāt_virsrakstus</vt:lpstr>
      <vt:lpstr>'17_TS'!Drukāt_virsrakstus</vt:lpstr>
      <vt:lpstr>'18_Apzaļumošana'!Drukāt_virsrakstus</vt:lpstr>
      <vt:lpstr>'2_Vispārējie būvdarbi'!Drukāt_virsrakstus</vt:lpstr>
      <vt:lpstr>'3_UK'!Drukāt_virsrakstus</vt:lpstr>
      <vt:lpstr>'4_AVK'!Drukāt_virsrakstus</vt:lpstr>
      <vt:lpstr>'5_UAS'!Drukāt_virsrakstus</vt:lpstr>
      <vt:lpstr>'6_EES'!Drukāt_virsrakstus</vt:lpstr>
      <vt:lpstr>'7_EL'!Drukāt_virsrakstus</vt:lpstr>
      <vt:lpstr>'8_Zibensaizsardzība'!Drukāt_virsrakstus</vt:lpstr>
      <vt:lpstr>'9_Video'!Drukāt_virsrakstus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 Dimanta</dc:creator>
  <cp:lastModifiedBy>Anete Skujina</cp:lastModifiedBy>
  <cp:lastPrinted>2019-08-29T07:22:21Z</cp:lastPrinted>
  <dcterms:created xsi:type="dcterms:W3CDTF">2014-02-14T08:06:14Z</dcterms:created>
  <dcterms:modified xsi:type="dcterms:W3CDTF">2019-10-11T08:56:42Z</dcterms:modified>
</cp:coreProperties>
</file>