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Bisa\Downloads\"/>
    </mc:Choice>
  </mc:AlternateContent>
  <xr:revisionPtr revIDLastSave="0" documentId="8_{3E1A420C-30E0-4BB1-846B-BD85BE6EBF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edzivotaji" sheetId="1" r:id="rId1"/>
    <sheet name="Sheet1" sheetId="2" r:id="rId2"/>
    <sheet name="Sheet2" sheetId="3" r:id="rId3"/>
  </sheets>
  <externalReferences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8" i="1" l="1"/>
  <c r="F729" i="1"/>
  <c r="F730" i="1"/>
  <c r="F731" i="1"/>
  <c r="F727" i="1"/>
  <c r="D723" i="1"/>
  <c r="D793" i="1" l="1"/>
  <c r="E735" i="1" l="1"/>
  <c r="D531" i="1"/>
  <c r="B430" i="1" l="1"/>
  <c r="E30" i="1" l="1"/>
  <c r="D792" i="1" l="1"/>
  <c r="E734" i="1"/>
  <c r="D530" i="1" l="1"/>
  <c r="E29" i="1" l="1"/>
  <c r="D791" i="1" l="1"/>
  <c r="D733" i="1" l="1"/>
  <c r="E733" i="1" s="1"/>
  <c r="D529" i="1" l="1"/>
  <c r="E28" i="1" l="1"/>
  <c r="D790" i="1" l="1"/>
  <c r="D732" i="1" l="1"/>
  <c r="D692" i="1"/>
  <c r="D528" i="1"/>
  <c r="E732" i="1" l="1"/>
  <c r="F732" i="1"/>
  <c r="E27" i="1"/>
  <c r="D789" i="1" l="1"/>
  <c r="E712" i="1"/>
  <c r="E731" i="1"/>
  <c r="D527" i="1" l="1"/>
  <c r="E26" i="1" l="1"/>
  <c r="D788" i="1" l="1"/>
  <c r="E730" i="1"/>
  <c r="D526" i="1"/>
  <c r="E25" i="1" l="1"/>
  <c r="D787" i="1" l="1"/>
  <c r="E729" i="1"/>
  <c r="D689" i="1"/>
  <c r="D525" i="1"/>
  <c r="E24" i="1" l="1"/>
  <c r="D786" i="1" l="1"/>
  <c r="E728" i="1"/>
  <c r="D524" i="1"/>
  <c r="E23" i="1" l="1"/>
  <c r="D688" i="1"/>
  <c r="D680" i="1"/>
  <c r="D681" i="1"/>
  <c r="D682" i="1"/>
  <c r="D683" i="1"/>
  <c r="D684" i="1"/>
  <c r="D685" i="1"/>
  <c r="D686" i="1"/>
  <c r="D687" i="1"/>
  <c r="D679" i="1"/>
  <c r="K1577" i="1"/>
  <c r="J1577" i="1"/>
  <c r="I1577" i="1"/>
  <c r="H1577" i="1"/>
  <c r="G1577" i="1"/>
  <c r="F1577" i="1"/>
  <c r="E1577" i="1"/>
  <c r="D1577" i="1"/>
  <c r="C1577" i="1"/>
  <c r="B1577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D523" i="1"/>
  <c r="B125" i="1"/>
  <c r="E22" i="1"/>
  <c r="D52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D1716" i="1"/>
  <c r="B1716" i="1"/>
  <c r="K1663" i="1"/>
  <c r="J1663" i="1"/>
  <c r="I1663" i="1"/>
  <c r="H1663" i="1"/>
  <c r="G1663" i="1"/>
  <c r="F1663" i="1"/>
  <c r="E1663" i="1"/>
  <c r="D1663" i="1"/>
  <c r="C1663" i="1"/>
  <c r="B1663" i="1"/>
  <c r="D521" i="1"/>
  <c r="D520" i="1"/>
  <c r="K1573" i="1"/>
  <c r="I1573" i="1"/>
  <c r="H1573" i="1"/>
  <c r="G1573" i="1"/>
  <c r="E1573" i="1"/>
  <c r="D1573" i="1"/>
  <c r="C1573" i="1"/>
  <c r="B1573" i="1"/>
  <c r="D519" i="1"/>
  <c r="E336" i="1"/>
  <c r="E337" i="1"/>
  <c r="D514" i="1"/>
  <c r="D515" i="1"/>
  <c r="D516" i="1"/>
  <c r="D5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Inga Leimane</author>
    <author>Inga Zuravska</author>
  </authors>
  <commentList>
    <comment ref="B176" authorId="0" shapeId="0" xr:uid="{DCB56045-6ED1-4CC5-9967-944A053EDDE3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
stat.gov.lv
IRD031</t>
        </r>
      </text>
    </comment>
    <comment ref="B204" authorId="0" shapeId="0" xr:uid="{8886A4E9-5EA6-479B-B6C0-FDA00DC43559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 stat.gov.lv
IRD021</t>
        </r>
      </text>
    </comment>
    <comment ref="C204" authorId="0" shapeId="0" xr:uid="{5ECF8B26-79FB-49B6-BF0C-4C3CEE2F0CFF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 
stat.gov.lv
IRD021</t>
        </r>
      </text>
    </comment>
    <comment ref="D204" authorId="0" shapeId="0" xr:uid="{178B2E1A-88EC-432D-B9FC-20B1EBD56A79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 stat.gov.lv
IRD021</t>
        </r>
      </text>
    </comment>
    <comment ref="B369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186"/>
          </rPr>
          <t>Inga Zuravska:</t>
        </r>
        <r>
          <rPr>
            <sz val="9"/>
            <color indexed="81"/>
            <rFont val="Tahoma"/>
            <family val="2"/>
            <charset val="186"/>
          </rPr>
          <t xml:space="preserve">
Avots: CSP
data.stat.gov.lv</t>
        </r>
      </text>
    </comment>
    <comment ref="B887" authorId="0" shapeId="0" xr:uid="{BDD75DD7-36BE-4DCC-B8A7-3341304437C9}">
      <text>
        <r>
          <rPr>
            <b/>
            <sz val="9"/>
            <color indexed="81"/>
            <rFont val="Tahoma"/>
            <charset val="1"/>
          </rPr>
          <t>Inga Leimane:</t>
        </r>
        <r>
          <rPr>
            <sz val="9"/>
            <color indexed="81"/>
            <rFont val="Tahoma"/>
            <charset val="1"/>
          </rPr>
          <t xml:space="preserve">
Avots: data.stat.gov.lv
IRE031</t>
        </r>
      </text>
    </comment>
    <comment ref="B888" authorId="0" shapeId="0" xr:uid="{8BD94CC9-FDBC-4E9A-BAD7-EEEB5BDED255}">
      <text>
        <r>
          <rPr>
            <b/>
            <sz val="9"/>
            <color indexed="81"/>
            <rFont val="Tahoma"/>
            <charset val="1"/>
          </rPr>
          <t>Inga Leimane:</t>
        </r>
        <r>
          <rPr>
            <sz val="9"/>
            <color indexed="81"/>
            <rFont val="Tahoma"/>
            <charset val="1"/>
          </rPr>
          <t xml:space="preserve">
Avots: stat.gov.lv
IRE031</t>
        </r>
      </text>
    </comment>
    <comment ref="B935" authorId="0" shapeId="0" xr:uid="{D7545D7B-40BF-48EE-A5A4-B48124F30C6C}">
      <text>
        <r>
          <rPr>
            <b/>
            <sz val="9"/>
            <color indexed="81"/>
            <rFont val="Tahoma"/>
            <charset val="1"/>
          </rPr>
          <t>Inga Leimane:</t>
        </r>
        <r>
          <rPr>
            <sz val="9"/>
            <color indexed="81"/>
            <rFont val="Tahoma"/>
            <charset val="1"/>
          </rPr>
          <t xml:space="preserve">
Avots: data.stat.gov.lv
IRD021</t>
        </r>
      </text>
    </comment>
    <comment ref="B936" authorId="0" shapeId="0" xr:uid="{69F1A2B9-A38D-4216-AEC8-1389A523EDCE}">
      <text>
        <r>
          <rPr>
            <b/>
            <sz val="9"/>
            <color indexed="81"/>
            <rFont val="Tahoma"/>
            <family val="2"/>
            <charset val="186"/>
          </rPr>
          <t>Inga Leimane:</t>
        </r>
        <r>
          <rPr>
            <sz val="9"/>
            <color indexed="81"/>
            <rFont val="Tahoma"/>
            <family val="2"/>
            <charset val="186"/>
          </rPr>
          <t xml:space="preserve">
Avots: stat.gov.lv
IRD021</t>
        </r>
      </text>
    </comment>
  </commentList>
</comments>
</file>

<file path=xl/sharedStrings.xml><?xml version="1.0" encoding="utf-8"?>
<sst xmlns="http://schemas.openxmlformats.org/spreadsheetml/2006/main" count="711" uniqueCount="158">
  <si>
    <t>iedzīvotāju skaits kopā</t>
  </si>
  <si>
    <t xml:space="preserve">   t.ai skaitā vīrieši</t>
  </si>
  <si>
    <t xml:space="preserve">   tai skaitā sievietes</t>
  </si>
  <si>
    <t>Latvija</t>
  </si>
  <si>
    <t>Rīga</t>
  </si>
  <si>
    <t>Daugavpils</t>
  </si>
  <si>
    <t>Jelgava</t>
  </si>
  <si>
    <t>Jūrmala</t>
  </si>
  <si>
    <t>Liepāja</t>
  </si>
  <si>
    <t>Rēzekne</t>
  </si>
  <si>
    <t>Ventspils</t>
  </si>
  <si>
    <t>Liepājas raj.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</si>
  <si>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</si>
  <si>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</si>
  <si>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</si>
  <si>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</si>
  <si>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</si>
  <si>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</si>
  <si>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</si>
  <si>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</si>
  <si>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</si>
  <si>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reģistrēto laulību skaits uz 1000 iedzīvotājiem</t>
  </si>
  <si>
    <t>šķirto laulību skaits uz 1000 iedzīvotājiem</t>
  </si>
  <si>
    <t>Laulību stabilitāte (šķirto laulību skaits uz 100 reģistrētajām laulībām)</t>
  </si>
  <si>
    <t>gadi</t>
  </si>
  <si>
    <t>vīrieši, %</t>
  </si>
  <si>
    <t>sievietes, %</t>
  </si>
  <si>
    <t>demogrāfiskā slodze</t>
  </si>
  <si>
    <t>iedzīvotāji līdz darbspējas vecumam  (uz 1000 darbspējigiem iedzīvotājiem)</t>
  </si>
  <si>
    <t>iedzīvotāji virs darbspējas vecuma (uz 1000 darbspējigiem iedzīvotājiem)</t>
  </si>
  <si>
    <t>1995</t>
  </si>
  <si>
    <t>reģistrēto laulību skaits</t>
  </si>
  <si>
    <t>laulībā dzimušo skaits</t>
  </si>
  <si>
    <t>ārlaulībā dzimušo skaits</t>
  </si>
  <si>
    <t>laulībā dzimušie (% no dzīvi dzimušo skaita)</t>
  </si>
  <si>
    <t>ārlaulībā dzimušie (% no dzīvi dzimušo skaita)</t>
  </si>
  <si>
    <t>audzēji</t>
  </si>
  <si>
    <t>asinsrites sistēmas slimības</t>
  </si>
  <si>
    <t>ārēji nāves cēloņi</t>
  </si>
  <si>
    <t>pārējie cēloņi</t>
  </si>
  <si>
    <t xml:space="preserve">Latvija  </t>
  </si>
  <si>
    <t xml:space="preserve">Liepāja </t>
  </si>
  <si>
    <t xml:space="preserve">Lietuva  </t>
  </si>
  <si>
    <t xml:space="preserve">Igaunija  </t>
  </si>
  <si>
    <t>Beļģija</t>
  </si>
  <si>
    <t>Čehija</t>
  </si>
  <si>
    <t>Dānija</t>
  </si>
  <si>
    <t>Vācija</t>
  </si>
  <si>
    <t>Grieķija</t>
  </si>
  <si>
    <t>Spānija</t>
  </si>
  <si>
    <t>Francija</t>
  </si>
  <si>
    <t>Īrija</t>
  </si>
  <si>
    <t>Itālija</t>
  </si>
  <si>
    <t xml:space="preserve">Kipra </t>
  </si>
  <si>
    <t xml:space="preserve">Luksemburga </t>
  </si>
  <si>
    <t>Ungārija</t>
  </si>
  <si>
    <t>Malta</t>
  </si>
  <si>
    <t>Nīderlande</t>
  </si>
  <si>
    <t xml:space="preserve">Austrija </t>
  </si>
  <si>
    <t>Polija</t>
  </si>
  <si>
    <t>Portugāle</t>
  </si>
  <si>
    <t>Slovēnija</t>
  </si>
  <si>
    <t>Slovākija</t>
  </si>
  <si>
    <t>Somija</t>
  </si>
  <si>
    <t xml:space="preserve">Zviedrija </t>
  </si>
  <si>
    <t xml:space="preserve">Lielbritānija </t>
  </si>
  <si>
    <t xml:space="preserve">Spānija </t>
  </si>
  <si>
    <t xml:space="preserve">Lietuva </t>
  </si>
  <si>
    <t xml:space="preserve">Vācija </t>
  </si>
  <si>
    <t xml:space="preserve">Itālija </t>
  </si>
  <si>
    <t xml:space="preserve"> Iedzīvotāju blīvums, cilvēku skaits uz 1 km2</t>
  </si>
  <si>
    <t>Dienvidrietumu rajons</t>
  </si>
  <si>
    <t>Ezerkrasts</t>
  </si>
  <si>
    <t>Jaunliepāja</t>
  </si>
  <si>
    <t>Karosta</t>
  </si>
  <si>
    <t>Tosmare</t>
  </si>
  <si>
    <t>Vecliepāja</t>
  </si>
  <si>
    <t>Zaļā Birze</t>
  </si>
  <si>
    <t>Ziemeļu priekšpilsēta</t>
  </si>
  <si>
    <t xml:space="preserve"> </t>
  </si>
  <si>
    <t>Jaunā Pasaule</t>
  </si>
  <si>
    <t>iedzīvotāju blīvums, cilvēki uz km2</t>
  </si>
  <si>
    <t xml:space="preserve">0-15 gadi, % </t>
  </si>
  <si>
    <t>Jaundzimušo skaits</t>
  </si>
  <si>
    <t>Mirušo skaits</t>
  </si>
  <si>
    <t>Iedzīvotāju dabiskais pieaugums</t>
  </si>
  <si>
    <t>Liepāja, reizes</t>
  </si>
  <si>
    <t>Latvija, reizes</t>
  </si>
  <si>
    <t>reizes</t>
  </si>
  <si>
    <t>dzimušo skaits uz 1000 iedzīvotājiem</t>
  </si>
  <si>
    <t>mirušo skaits uz 1000 iedzīvotājiem</t>
  </si>
  <si>
    <t>dabiskais pieaugums uz 1000 iedzīvotājiem</t>
  </si>
  <si>
    <t>Migrācijas saldo</t>
  </si>
  <si>
    <t>Gads</t>
  </si>
  <si>
    <t>Dabiskais pieaugums</t>
  </si>
  <si>
    <t>iedzīvotāju skaita izmaiņas</t>
  </si>
  <si>
    <t>2005</t>
  </si>
  <si>
    <t>Pilsoņu skaits</t>
  </si>
  <si>
    <t>Nepilsoņu skaits</t>
  </si>
  <si>
    <t>Ārvalstnieku skaits</t>
  </si>
  <si>
    <t>pilsoņu īpatsvars, %</t>
  </si>
  <si>
    <t>nepilsoņu īpatsvars, %</t>
  </si>
  <si>
    <t>ārvalstnieku īpatsvars, %</t>
  </si>
  <si>
    <t xml:space="preserve">reģistrēto laulību skaits </t>
  </si>
  <si>
    <t>šķirto laulību skaits</t>
  </si>
  <si>
    <t>laulību stabilitāte (šķirto laulību skaits uz 100 reģistrētajām laulībām)</t>
  </si>
  <si>
    <t xml:space="preserve">     dabiskais pieaugums (uz 1000 iedzīvotājiem)</t>
  </si>
  <si>
    <t xml:space="preserve">     migrācijas saldo (uz 1000 iedzīvotājiem)</t>
  </si>
  <si>
    <t>iedzīvotāju skaita pārmaiņas (uz 1000 iedzīvotājiem), tai skaitā:</t>
  </si>
  <si>
    <t>latvieši</t>
  </si>
  <si>
    <t>krievi</t>
  </si>
  <si>
    <t>baltkrievi</t>
  </si>
  <si>
    <t>ukraiņi</t>
  </si>
  <si>
    <t xml:space="preserve">2005  </t>
  </si>
  <si>
    <t>0-10 gadi</t>
  </si>
  <si>
    <t>11-20 gadi</t>
  </si>
  <si>
    <t>21-30 gadi</t>
  </si>
  <si>
    <t>31-40 gadi</t>
  </si>
  <si>
    <t>41-50 gadi</t>
  </si>
  <si>
    <t>51-60 gadi</t>
  </si>
  <si>
    <t>61-69 gadi</t>
  </si>
  <si>
    <t>70 gadi un vairāk</t>
  </si>
  <si>
    <t>2006</t>
  </si>
  <si>
    <t>0 - 5 gadi</t>
  </si>
  <si>
    <t>6 -10 gadi</t>
  </si>
  <si>
    <t>11 - 15 gadi</t>
  </si>
  <si>
    <t>16-20 gadi</t>
  </si>
  <si>
    <t>21-25 gadi</t>
  </si>
  <si>
    <t>26-30 gadi</t>
  </si>
  <si>
    <t>31-35 gadi</t>
  </si>
  <si>
    <t>36-40 gadi</t>
  </si>
  <si>
    <t>41-45 gadi</t>
  </si>
  <si>
    <t>46-50 gadi</t>
  </si>
  <si>
    <t>51-55 gadi</t>
  </si>
  <si>
    <t>56-60 gadi</t>
  </si>
  <si>
    <t>61-65 gadi</t>
  </si>
  <si>
    <t>66-70 gadi</t>
  </si>
  <si>
    <t>71+ gadi</t>
  </si>
  <si>
    <t>Dienvidrietumu   rajons</t>
  </si>
  <si>
    <t>Ziemeļu   priekšpilsēta</t>
  </si>
  <si>
    <t>Kipra</t>
  </si>
  <si>
    <t>Igaunija</t>
  </si>
  <si>
    <t>Rumānija</t>
  </si>
  <si>
    <t>Bulgārija</t>
  </si>
  <si>
    <t xml:space="preserve">Bulgārija </t>
  </si>
  <si>
    <t xml:space="preserve">Rumānija </t>
  </si>
  <si>
    <t>Jēkabpils</t>
  </si>
  <si>
    <t>Valmiera</t>
  </si>
  <si>
    <t>Horvātija</t>
  </si>
  <si>
    <t xml:space="preserve">iedzīvotāju vidējais vecums </t>
  </si>
  <si>
    <t>Dienvidrietumi</t>
  </si>
  <si>
    <t xml:space="preserve">Šķirto laulību skaita pārmaiņas (% pret 2000.gadu) </t>
  </si>
  <si>
    <t xml:space="preserve">Reģistrēto laulību skaita pārmaiņas (% pret 2000.gadu) </t>
  </si>
  <si>
    <t>pārējie</t>
  </si>
  <si>
    <t xml:space="preserve">16-64 gads, % </t>
  </si>
  <si>
    <t xml:space="preserve">65 gadi un vairāk, % </t>
  </si>
  <si>
    <t>lietuvieši</t>
  </si>
  <si>
    <t>poļi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</si>
</sst>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_ ;[Red]\-#,##0.0\ "/>
    <numFmt numFmtId="165" formatCode="#,##0_ ;[Red]\-#,##0\ "/>
    <numFmt numFmtId="166" formatCode="0.0"/>
    <numFmt numFmtId="167" formatCode="0_ ;[Red]\-0\ "/>
    <numFmt numFmtId="168" formatCode="#,##0.0"/>
    <numFmt numFmtId="169" formatCode="0.0_ ;[Red]\-0.0\ "/>
    <numFmt numFmtId="170" formatCode="0.00_ ;[Red]\-0.00\ "/>
  </numFmts>
  <fonts count="20" x14ac:knownFonts="1">
    <font>
      <sz val="10"/>
      <name val="Arial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Arial"/>
      <family val="2"/>
      <charset val="186"/>
    </font>
    <font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8"/>
      <color theme="0"/>
      <name val="Times New Roman"/>
      <family val="1"/>
      <charset val="186"/>
    </font>
    <font>
      <sz val="10"/>
      <color indexed="17"/>
      <name val="Times New Roman"/>
      <family val="1"/>
      <charset val="186"/>
    </font>
    <font>
      <sz val="8"/>
      <color indexed="17"/>
      <name val="Times New Roman"/>
      <family val="1"/>
      <charset val="186"/>
    </font>
    <font>
      <sz val="11"/>
      <color rgb="FF000000"/>
      <name val="Calibri"/>
      <family val="2"/>
    </font>
    <font>
      <sz val="10"/>
      <color theme="1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9"/>
      <color theme="1"/>
      <name val="Times New Roman"/>
      <family val="1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 applyNumberFormat="0" applyBorder="0" applyAlignment="0"/>
    <xf numFmtId="0" fontId="10" fillId="0" borderId="0" applyBorder="0"/>
  </cellStyleXfs>
  <cellXfs count="82">
    <xf numFmtId="0" fontId="0" fillId="0" borderId="0" xfId="0"/>
    <xf numFmtId="0" fontId="0" fillId="2" borderId="0" xfId="0" applyFill="1"/>
    <xf numFmtId="0" fontId="1" fillId="3" borderId="0" xfId="0" applyFont="1" applyFill="1"/>
    <xf numFmtId="0" fontId="2" fillId="3" borderId="0" xfId="0" applyFont="1" applyFill="1"/>
    <xf numFmtId="0" fontId="1" fillId="2" borderId="0" xfId="0" applyFont="1" applyFill="1"/>
    <xf numFmtId="3" fontId="1" fillId="2" borderId="0" xfId="0" applyNumberFormat="1" applyFont="1" applyFill="1"/>
    <xf numFmtId="164" fontId="4" fillId="2" borderId="0" xfId="0" applyNumberFormat="1" applyFont="1" applyFill="1"/>
    <xf numFmtId="49" fontId="4" fillId="2" borderId="0" xfId="0" applyNumberFormat="1" applyFont="1" applyFill="1"/>
    <xf numFmtId="0" fontId="2" fillId="2" borderId="0" xfId="0" applyFont="1" applyFill="1"/>
    <xf numFmtId="166" fontId="0" fillId="2" borderId="0" xfId="0" applyNumberFormat="1" applyFill="1"/>
    <xf numFmtId="169" fontId="0" fillId="2" borderId="0" xfId="0" applyNumberFormat="1" applyFill="1"/>
    <xf numFmtId="3" fontId="2" fillId="2" borderId="0" xfId="0" applyNumberFormat="1" applyFont="1" applyFill="1"/>
    <xf numFmtId="0" fontId="2" fillId="2" borderId="0" xfId="0" applyFont="1" applyFill="1" applyAlignment="1">
      <alignment horizontal="left"/>
    </xf>
    <xf numFmtId="16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" fontId="6" fillId="2" borderId="0" xfId="0" applyNumberFormat="1" applyFont="1" applyFill="1"/>
    <xf numFmtId="0" fontId="5" fillId="2" borderId="0" xfId="0" applyFont="1" applyFill="1"/>
    <xf numFmtId="169" fontId="1" fillId="2" borderId="0" xfId="0" applyNumberFormat="1" applyFont="1" applyFill="1"/>
    <xf numFmtId="1" fontId="2" fillId="2" borderId="0" xfId="0" applyNumberFormat="1" applyFont="1" applyFill="1"/>
    <xf numFmtId="166" fontId="2" fillId="2" borderId="0" xfId="0" applyNumberFormat="1" applyFont="1" applyFill="1"/>
    <xf numFmtId="169" fontId="0" fillId="2" borderId="0" xfId="0" applyNumberFormat="1" applyFill="1" applyAlignment="1">
      <alignment horizontal="right"/>
    </xf>
    <xf numFmtId="166" fontId="0" fillId="0" borderId="0" xfId="0" applyNumberFormat="1"/>
    <xf numFmtId="0" fontId="2" fillId="3" borderId="1" xfId="0" applyFont="1" applyFill="1" applyBorder="1"/>
    <xf numFmtId="0" fontId="7" fillId="4" borderId="0" xfId="0" applyFont="1" applyFill="1"/>
    <xf numFmtId="0" fontId="7" fillId="5" borderId="0" xfId="0" applyFont="1" applyFill="1"/>
    <xf numFmtId="0" fontId="2" fillId="5" borderId="0" xfId="0" applyFont="1" applyFill="1"/>
    <xf numFmtId="169" fontId="2" fillId="2" borderId="0" xfId="0" applyNumberFormat="1" applyFont="1" applyFill="1"/>
    <xf numFmtId="3" fontId="6" fillId="2" borderId="0" xfId="0" applyNumberFormat="1" applyFont="1" applyFill="1"/>
    <xf numFmtId="0" fontId="6" fillId="2" borderId="0" xfId="0" applyFont="1" applyFill="1" applyAlignment="1">
      <alignment horizontal="left"/>
    </xf>
    <xf numFmtId="166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4" borderId="0" xfId="0" applyFont="1" applyFill="1"/>
    <xf numFmtId="1" fontId="2" fillId="2" borderId="0" xfId="0" applyNumberFormat="1" applyFont="1" applyFill="1" applyAlignment="1">
      <alignment horizontal="left"/>
    </xf>
    <xf numFmtId="169" fontId="1" fillId="2" borderId="0" xfId="0" applyNumberFormat="1" applyFont="1" applyFill="1" applyAlignment="1">
      <alignment horizontal="right"/>
    </xf>
    <xf numFmtId="169" fontId="6" fillId="2" borderId="0" xfId="0" applyNumberFormat="1" applyFont="1" applyFill="1" applyAlignment="1">
      <alignment horizontal="center"/>
    </xf>
    <xf numFmtId="0" fontId="2" fillId="4" borderId="0" xfId="0" applyFont="1" applyFill="1"/>
    <xf numFmtId="168" fontId="2" fillId="2" borderId="0" xfId="0" applyNumberFormat="1" applyFont="1" applyFill="1"/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0" fontId="2" fillId="2" borderId="0" xfId="0" quotePrefix="1" applyFont="1" applyFill="1" applyAlignment="1">
      <alignment horizontal="center"/>
    </xf>
    <xf numFmtId="1" fontId="2" fillId="2" borderId="0" xfId="0" quotePrefix="1" applyNumberFormat="1" applyFont="1" applyFill="1"/>
    <xf numFmtId="16" fontId="2" fillId="2" borderId="0" xfId="0" applyNumberFormat="1" applyFont="1" applyFill="1" applyAlignment="1">
      <alignment horizontal="center"/>
    </xf>
    <xf numFmtId="1" fontId="1" fillId="2" borderId="0" xfId="0" applyNumberFormat="1" applyFont="1" applyFill="1"/>
    <xf numFmtId="0" fontId="2" fillId="2" borderId="0" xfId="0" applyFont="1" applyFill="1" applyAlignment="1">
      <alignment horizontal="right"/>
    </xf>
    <xf numFmtId="165" fontId="2" fillId="2" borderId="0" xfId="0" applyNumberFormat="1" applyFont="1" applyFill="1"/>
    <xf numFmtId="167" fontId="2" fillId="2" borderId="0" xfId="0" applyNumberFormat="1" applyFont="1" applyFill="1"/>
    <xf numFmtId="2" fontId="2" fillId="2" borderId="0" xfId="0" applyNumberFormat="1" applyFont="1" applyFill="1"/>
    <xf numFmtId="0" fontId="2" fillId="0" borderId="0" xfId="0" applyFont="1"/>
    <xf numFmtId="0" fontId="2" fillId="2" borderId="1" xfId="0" applyFont="1" applyFill="1" applyBorder="1"/>
    <xf numFmtId="166" fontId="2" fillId="0" borderId="0" xfId="0" applyNumberFormat="1" applyFont="1"/>
    <xf numFmtId="169" fontId="2" fillId="2" borderId="0" xfId="0" applyNumberFormat="1" applyFont="1" applyFill="1" applyAlignment="1">
      <alignment horizontal="right"/>
    </xf>
    <xf numFmtId="0" fontId="8" fillId="2" borderId="0" xfId="0" applyFont="1" applyFill="1"/>
    <xf numFmtId="169" fontId="9" fillId="2" borderId="0" xfId="0" applyNumberFormat="1" applyFont="1" applyFill="1" applyAlignment="1">
      <alignment horizontal="right"/>
    </xf>
    <xf numFmtId="169" fontId="9" fillId="2" borderId="0" xfId="0" applyNumberFormat="1" applyFont="1" applyFill="1"/>
    <xf numFmtId="0" fontId="8" fillId="2" borderId="0" xfId="0" applyFont="1" applyFill="1" applyAlignment="1">
      <alignment horizontal="right"/>
    </xf>
    <xf numFmtId="170" fontId="2" fillId="2" borderId="0" xfId="0" applyNumberFormat="1" applyFont="1" applyFill="1"/>
    <xf numFmtId="0" fontId="2" fillId="2" borderId="2" xfId="0" applyFont="1" applyFill="1" applyBorder="1"/>
    <xf numFmtId="1" fontId="2" fillId="2" borderId="2" xfId="0" applyNumberFormat="1" applyFont="1" applyFill="1" applyBorder="1"/>
    <xf numFmtId="0" fontId="2" fillId="2" borderId="2" xfId="0" applyFont="1" applyFill="1" applyBorder="1" applyAlignment="1">
      <alignment horizontal="left"/>
    </xf>
    <xf numFmtId="3" fontId="14" fillId="0" borderId="2" xfId="0" applyNumberFormat="1" applyFont="1" applyBorder="1"/>
    <xf numFmtId="164" fontId="11" fillId="4" borderId="3" xfId="0" applyNumberFormat="1" applyFont="1" applyFill="1" applyBorder="1"/>
    <xf numFmtId="164" fontId="11" fillId="4" borderId="5" xfId="0" applyNumberFormat="1" applyFont="1" applyFill="1" applyBorder="1"/>
    <xf numFmtId="164" fontId="11" fillId="4" borderId="4" xfId="0" applyNumberFormat="1" applyFont="1" applyFill="1" applyBorder="1"/>
    <xf numFmtId="164" fontId="11" fillId="4" borderId="6" xfId="0" applyNumberFormat="1" applyFont="1" applyFill="1" applyBorder="1"/>
    <xf numFmtId="166" fontId="17" fillId="2" borderId="0" xfId="0" applyNumberFormat="1" applyFont="1" applyFill="1" applyAlignment="1">
      <alignment horizontal="center"/>
    </xf>
    <xf numFmtId="165" fontId="11" fillId="4" borderId="3" xfId="0" applyNumberFormat="1" applyFont="1" applyFill="1" applyBorder="1"/>
    <xf numFmtId="165" fontId="11" fillId="4" borderId="5" xfId="0" applyNumberFormat="1" applyFont="1" applyFill="1" applyBorder="1"/>
    <xf numFmtId="165" fontId="11" fillId="4" borderId="4" xfId="0" applyNumberFormat="1" applyFont="1" applyFill="1" applyBorder="1"/>
    <xf numFmtId="165" fontId="11" fillId="4" borderId="7" xfId="0" applyNumberFormat="1" applyFont="1" applyFill="1" applyBorder="1"/>
    <xf numFmtId="0" fontId="18" fillId="2" borderId="0" xfId="0" applyFont="1" applyFill="1"/>
    <xf numFmtId="167" fontId="18" fillId="2" borderId="0" xfId="0" applyNumberFormat="1" applyFont="1" applyFill="1"/>
    <xf numFmtId="3" fontId="2" fillId="4" borderId="0" xfId="0" applyNumberFormat="1" applyFont="1" applyFill="1"/>
    <xf numFmtId="165" fontId="0" fillId="2" borderId="0" xfId="0" applyNumberFormat="1" applyFill="1" applyAlignment="1">
      <alignment horizontal="center" vertical="center" wrapText="1"/>
    </xf>
    <xf numFmtId="165" fontId="2" fillId="2" borderId="0" xfId="0" applyNumberFormat="1" applyFont="1" applyFill="1" applyAlignment="1">
      <alignment horizontal="right" vertical="center" wrapText="1"/>
    </xf>
    <xf numFmtId="165" fontId="2" fillId="2" borderId="8" xfId="0" applyNumberFormat="1" applyFont="1" applyFill="1" applyBorder="1" applyAlignment="1">
      <alignment horizontal="right" vertical="center" wrapText="1"/>
    </xf>
    <xf numFmtId="166" fontId="2" fillId="2" borderId="4" xfId="0" applyNumberFormat="1" applyFont="1" applyFill="1" applyBorder="1"/>
    <xf numFmtId="0" fontId="2" fillId="2" borderId="4" xfId="0" applyFont="1" applyFill="1" applyBorder="1"/>
    <xf numFmtId="166" fontId="2" fillId="0" borderId="4" xfId="0" applyNumberFormat="1" applyFont="1" applyBorder="1"/>
    <xf numFmtId="1" fontId="19" fillId="0" borderId="4" xfId="2" applyNumberFormat="1" applyFont="1" applyBorder="1"/>
    <xf numFmtId="166" fontId="18" fillId="2" borderId="0" xfId="0" applyNumberFormat="1" applyFont="1" applyFill="1"/>
    <xf numFmtId="169" fontId="18" fillId="2" borderId="0" xfId="0" applyNumberFormat="1" applyFont="1" applyFill="1"/>
  </cellXfs>
  <cellStyles count="3">
    <cellStyle name="Parasts" xfId="0" builtinId="0"/>
    <cellStyle name="Parasts 2" xfId="2" xr:uid="{FD5A052B-4F08-473B-A88B-ECB5DD0F1D49}"/>
    <cellStyle name="Parasts 3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7C2AD"/>
      <rgbColor rgb="00FFFF00"/>
      <rgbColor rgb="00FF00FF"/>
      <rgbColor rgb="0000FFFF"/>
      <rgbColor rgb="00800000"/>
      <rgbColor rgb="00008000"/>
      <rgbColor rgb="00EFE8A1"/>
      <rgbColor rgb="00F84CA2"/>
      <rgbColor rgb="00D0D9AB"/>
      <rgbColor rgb="00008080"/>
      <rgbColor rgb="00E5E1DF"/>
      <rgbColor rgb="00808080"/>
      <rgbColor rgb="009999FF"/>
      <rgbColor rgb="00993366"/>
      <rgbColor rgb="00FFFFCC"/>
      <rgbColor rgb="00CCFFFF"/>
      <rgbColor rgb="00660066"/>
      <rgbColor rgb="00F1E2D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4E9FF"/>
      <rgbColor rgb="00FFCC99"/>
      <rgbColor rgb="003366FF"/>
      <rgbColor rgb="0033CCCC"/>
      <rgbColor rgb="0099CC00"/>
      <rgbColor rgb="00ECFEED"/>
      <rgbColor rgb="00FF9900"/>
      <rgbColor rgb="00FF6600"/>
      <rgbColor rgb="00666699"/>
      <rgbColor rgb="00DEE7B1"/>
      <rgbColor rgb="00003366"/>
      <rgbColor rgb="00339966"/>
      <rgbColor rgb="00003300"/>
      <rgbColor rgb="00C200C2"/>
      <rgbColor rgb="00993300"/>
      <rgbColor rgb="00993366"/>
      <rgbColor rgb="00333399"/>
      <rgbColor rgb="00333333"/>
    </indexedColors>
    <mruColors>
      <color rgb="FFFF0000"/>
      <color rgb="FF990000"/>
      <color rgb="FF006600"/>
      <color rgb="FF0000FF"/>
      <color rgb="FFFF99FF"/>
      <color rgb="FFFF66FF"/>
      <color rgb="FFFF3300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Reģistrētās un šķirtās laulības  2023. gadā</a:t>
            </a:r>
          </a:p>
        </c:rich>
      </c:tx>
      <c:layout>
        <c:manualLayout>
          <c:xMode val="edge"/>
          <c:yMode val="edge"/>
          <c:x val="0.44880219954224188"/>
          <c:y val="1.32275819891445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490223194766981"/>
          <c:y val="8.9947322325878196E-2"/>
          <c:w val="0.7407415287368182"/>
          <c:h val="0.708996540686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iedzivotaji!$B$44</c:f>
              <c:strCache>
                <c:ptCount val="1"/>
                <c:pt idx="0">
                  <c:v>reģistrēto laulību skaits uz 1000 iedzīvotājiem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iedzivotaji!$A$45:$A$54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iedzivotaji!$B$45:$B$54</c:f>
              <c:numCache>
                <c:formatCode>0.0</c:formatCode>
                <c:ptCount val="10"/>
                <c:pt idx="0">
                  <c:v>5.6355048021189367</c:v>
                </c:pt>
                <c:pt idx="1">
                  <c:v>5.6602557854059246</c:v>
                </c:pt>
                <c:pt idx="2">
                  <c:v>5.5913315081170705</c:v>
                </c:pt>
                <c:pt idx="3">
                  <c:v>5.3015484177620156</c:v>
                </c:pt>
                <c:pt idx="4">
                  <c:v>4.7754137115839246</c:v>
                </c:pt>
                <c:pt idx="5">
                  <c:v>6.4041109023277212</c:v>
                </c:pt>
                <c:pt idx="6">
                  <c:v>6.1337732453509304</c:v>
                </c:pt>
                <c:pt idx="7">
                  <c:v>5.3576212161800161</c:v>
                </c:pt>
                <c:pt idx="8">
                  <c:v>5.4522702895959956</c:v>
                </c:pt>
                <c:pt idx="9">
                  <c:v>6.3737206594349454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F-473C-BCA3-83FA0A07F123}"/>
            </c:ext>
          </c:extLst>
        </c:ser>
        <c:ser>
          <c:idx val="1"/>
          <c:order val="1"/>
          <c:tx>
            <c:strRef>
              <c:f>iedzivotaji!$C$44</c:f>
              <c:strCache>
                <c:ptCount val="1"/>
                <c:pt idx="0">
                  <c:v>šķirto laulību skaits uz 1000 iedzīvotājiem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iedzivotaji!$A$45:$A$54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iedzivotaji!$C$45:$C$54</c:f>
              <c:numCache>
                <c:formatCode>0.0</c:formatCode>
                <c:ptCount val="10"/>
                <c:pt idx="0">
                  <c:v>2.8377857151252055</c:v>
                </c:pt>
                <c:pt idx="1">
                  <c:v>2.9094309509923622</c:v>
                </c:pt>
                <c:pt idx="2">
                  <c:v>3.2905307266160233</c:v>
                </c:pt>
                <c:pt idx="3">
                  <c:v>2.5776494031187731</c:v>
                </c:pt>
                <c:pt idx="4">
                  <c:v>3.3096926713947989</c:v>
                </c:pt>
                <c:pt idx="5">
                  <c:v>3.0103156037887793</c:v>
                </c:pt>
                <c:pt idx="6">
                  <c:v>2.7744451109778048</c:v>
                </c:pt>
                <c:pt idx="7">
                  <c:v>2.9466916688990086</c:v>
                </c:pt>
                <c:pt idx="8">
                  <c:v>2.1004647836968182</c:v>
                </c:pt>
                <c:pt idx="9">
                  <c:v>3.4932892075749216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CF-473C-BCA3-83FA0A07F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85849040"/>
        <c:axId val="-385856112"/>
      </c:barChart>
      <c:lineChart>
        <c:grouping val="standard"/>
        <c:varyColors val="0"/>
        <c:ser>
          <c:idx val="2"/>
          <c:order val="2"/>
          <c:tx>
            <c:strRef>
              <c:f>iedzivotaji!$D$44</c:f>
              <c:strCache>
                <c:ptCount val="1"/>
                <c:pt idx="0">
                  <c:v>Laulību stabilitāte (šķirto laulību skaits uz 100 reģistrētajām laulībām)</c:v>
                </c:pt>
              </c:strCache>
            </c:strRef>
          </c:tx>
          <c:spPr>
            <a:ln>
              <a:solidFill>
                <a:srgbClr val="990000"/>
              </a:solidFill>
            </a:ln>
          </c:spPr>
          <c:marker>
            <c:symbol val="circle"/>
            <c:size val="5"/>
            <c:spPr>
              <a:solidFill>
                <a:srgbClr val="990000"/>
              </a:solidFill>
              <a:ln>
                <a:solidFill>
                  <a:srgbClr val="99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iedzivotaji!$A$45:$A$54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iedzivotaji!$D$45:$D$54</c:f>
              <c:numCache>
                <c:formatCode>0.0</c:formatCode>
                <c:ptCount val="10"/>
                <c:pt idx="0">
                  <c:v>50.355483932126269</c:v>
                </c:pt>
                <c:pt idx="1">
                  <c:v>51.401050788091062</c:v>
                </c:pt>
                <c:pt idx="2">
                  <c:v>58.850574712643677</c:v>
                </c:pt>
                <c:pt idx="3">
                  <c:v>48.620689655172413</c:v>
                </c:pt>
                <c:pt idx="4">
                  <c:v>69.306930693069305</c:v>
                </c:pt>
                <c:pt idx="5">
                  <c:v>47.005988023952092</c:v>
                </c:pt>
                <c:pt idx="6">
                  <c:v>45.232273838630803</c:v>
                </c:pt>
                <c:pt idx="7">
                  <c:v>55.000000000000007</c:v>
                </c:pt>
                <c:pt idx="8">
                  <c:v>38.524590163934427</c:v>
                </c:pt>
                <c:pt idx="9">
                  <c:v>54.807692307692314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E61-4CE4-AE54-79E0C7035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896640"/>
        <c:axId val="395873120"/>
      </c:lineChart>
      <c:catAx>
        <c:axId val="-385849040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50" b="0" i="0" u="none" strike="noStrike" baseline="0">
                <a:solidFill>
                  <a:srgbClr val="008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56112"/>
        <c:crosses val="autoZero"/>
        <c:auto val="1"/>
        <c:lblAlgn val="ctr"/>
        <c:lblOffset val="100"/>
        <c:tickMarkSkip val="1"/>
        <c:noMultiLvlLbl val="0"/>
      </c:catAx>
      <c:valAx>
        <c:axId val="-385856112"/>
        <c:scaling>
          <c:orientation val="minMax"/>
          <c:max val="8"/>
          <c:min val="0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solidFill>
                  <a:schemeClr val="bg1">
                    <a:lumMod val="75000"/>
                  </a:schemeClr>
                </a:solidFill>
              </a:defRPr>
            </a:pPr>
            <a:endParaRPr lang="lv-LV"/>
          </a:p>
        </c:txPr>
        <c:crossAx val="-385849040"/>
        <c:crosses val="autoZero"/>
        <c:crossBetween val="between"/>
        <c:majorUnit val="0.8"/>
        <c:minorUnit val="0.5"/>
      </c:valAx>
      <c:valAx>
        <c:axId val="395873120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solidFill>
                  <a:schemeClr val="bg1">
                    <a:lumMod val="75000"/>
                  </a:schemeClr>
                </a:solidFill>
              </a:defRPr>
            </a:pPr>
            <a:endParaRPr lang="lv-LV"/>
          </a:p>
        </c:txPr>
        <c:crossAx val="395896640"/>
        <c:crosses val="max"/>
        <c:crossBetween val="between"/>
      </c:valAx>
      <c:catAx>
        <c:axId val="39589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58731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8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migrācijas saldo 2018.gadā (uz 1000 iedz.)
                                                                                                                                             </a:t>
            </a:r>
          </a:p>
        </c:rich>
      </c:tx>
      <c:layout>
        <c:manualLayout>
          <c:xMode val="edge"/>
          <c:yMode val="edge"/>
          <c:x val="0.24650180371289204"/>
          <c:y val="1.3211239220097487E-3"/>
        </c:manualLayout>
      </c:layout>
      <c:overlay val="0"/>
      <c:spPr>
        <a:noFill/>
        <a:ln w="25400">
          <a:noFill/>
        </a:ln>
      </c:spPr>
    </c:title>
    <c:autoTitleDeleted val="0"/>
    <c:view3D>
      <c:rotX val="6"/>
      <c:hPercent val="119"/>
      <c:rotY val="13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657198672083794"/>
          <c:y val="1.0753069928758905E-2"/>
          <c:w val="0.86184302811796287"/>
          <c:h val="0.9630125101994084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DE9-4BE1-B361-804CFED597A8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0DE9-4BE1-B361-804CFED597A8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DE9-4BE1-B361-804CFED597A8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DE9-4BE1-B361-804CFED597A8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DE9-4BE1-B361-804CFED597A8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0DE9-4BE1-B361-804CFED597A8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DE9-4BE1-B361-804CFED597A8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DE9-4BE1-B361-804CFED597A8}"/>
              </c:ext>
            </c:extLst>
          </c:dPt>
          <c:dLbls>
            <c:dLbl>
              <c:idx val="0"/>
              <c:layout>
                <c:manualLayout>
                  <c:x val="1.5185520458178231E-3"/>
                  <c:y val="7.2155829358130615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DE9-4BE1-B361-804CFED597A8}"/>
                </c:ext>
              </c:extLst>
            </c:dLbl>
            <c:dLbl>
              <c:idx val="1"/>
              <c:layout>
                <c:manualLayout>
                  <c:x val="-6.1406573752133412E-3"/>
                  <c:y val="-6.140300718297643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E9-4BE1-B361-804CFED597A8}"/>
                </c:ext>
              </c:extLst>
            </c:dLbl>
            <c:dLbl>
              <c:idx val="2"/>
              <c:layout>
                <c:manualLayout>
                  <c:x val="8.3760094201364176E-4"/>
                  <c:y val="-4.591489379337445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E9-4BE1-B361-804CFED597A8}"/>
                </c:ext>
              </c:extLst>
            </c:dLbl>
            <c:dLbl>
              <c:idx val="3"/>
              <c:layout>
                <c:manualLayout>
                  <c:x val="1.1725758074623182E-2"/>
                  <c:y val="-1.964063299483468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E9-4BE1-B361-804CFED597A8}"/>
                </c:ext>
              </c:extLst>
            </c:dLbl>
            <c:dLbl>
              <c:idx val="4"/>
              <c:layout>
                <c:manualLayout>
                  <c:x val="1.0169101065031907E-2"/>
                  <c:y val="-1.978646849806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DE9-4BE1-B361-804CFED597A8}"/>
                </c:ext>
              </c:extLst>
            </c:dLbl>
            <c:dLbl>
              <c:idx val="5"/>
              <c:layout>
                <c:manualLayout>
                  <c:x val="7.9091072520044575E-3"/>
                  <c:y val="-1.992993063367079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DE9-4BE1-B361-804CFED597A8}"/>
                </c:ext>
              </c:extLst>
            </c:dLbl>
            <c:dLbl>
              <c:idx val="6"/>
              <c:layout>
                <c:manualLayout>
                  <c:x val="5.854131811296806E-3"/>
                  <c:y val="-3.32868007745989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DE9-4BE1-B361-804CFED597A8}"/>
                </c:ext>
              </c:extLst>
            </c:dLbl>
            <c:dLbl>
              <c:idx val="7"/>
              <c:layout>
                <c:manualLayout>
                  <c:x val="6.6500450134149326E-3"/>
                  <c:y val="-3.343124939702559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DE9-4BE1-B361-804CFED597A8}"/>
                </c:ext>
              </c:extLst>
            </c:dLbl>
            <c:dLbl>
              <c:idx val="8"/>
              <c:layout>
                <c:manualLayout>
                  <c:x val="6.5439903809515233E-3"/>
                  <c:y val="-2.03670367493692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DE9-4BE1-B361-804CFED597A8}"/>
                </c:ext>
              </c:extLst>
            </c:dLbl>
            <c:dLbl>
              <c:idx val="9"/>
              <c:layout>
                <c:manualLayout>
                  <c:x val="9.0542791740073139E-3"/>
                  <c:y val="-1.38263967004124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DE9-4BE1-B361-804CFED597A8}"/>
                </c:ext>
              </c:extLst>
            </c:dLbl>
            <c:dLbl>
              <c:idx val="10"/>
              <c:layout>
                <c:manualLayout>
                  <c:x val="1.0664365584438977E-2"/>
                  <c:y val="1.411815710536182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DE9-4BE1-B361-804CFED597A8}"/>
                </c:ext>
              </c:extLst>
            </c:dLbl>
            <c:dLbl>
              <c:idx val="11"/>
              <c:layout>
                <c:manualLayout>
                  <c:x val="1.0133294981962871E-2"/>
                  <c:y val="2.71841019872515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DE9-4BE1-B361-804CFED597A8}"/>
                </c:ext>
              </c:extLst>
            </c:dLbl>
            <c:dLbl>
              <c:idx val="12"/>
              <c:layout>
                <c:manualLayout>
                  <c:x val="9.5678040244969384E-3"/>
                  <c:y val="1.215785526809148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DE9-4BE1-B361-804CFED597A8}"/>
                </c:ext>
              </c:extLst>
            </c:dLbl>
            <c:dLbl>
              <c:idx val="13"/>
              <c:layout>
                <c:manualLayout>
                  <c:x val="1.0196478864799434E-2"/>
                  <c:y val="2.52226284214473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DE9-4BE1-B361-804CFED597A8}"/>
                </c:ext>
              </c:extLst>
            </c:dLbl>
            <c:dLbl>
              <c:idx val="14"/>
              <c:layout>
                <c:manualLayout>
                  <c:x val="9.4794041155813538E-3"/>
                  <c:y val="2.67482189726289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DE9-4BE1-B361-804CFED597A8}"/>
                </c:ext>
              </c:extLst>
            </c:dLbl>
            <c:dLbl>
              <c:idx val="15"/>
              <c:layout>
                <c:manualLayout>
                  <c:x val="8.2505303275446293E-3"/>
                  <c:y val="7.124578177727784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DE9-4BE1-B361-804CFED597A8}"/>
                </c:ext>
              </c:extLst>
            </c:dLbl>
            <c:dLbl>
              <c:idx val="16"/>
              <c:layout>
                <c:manualLayout>
                  <c:x val="5.0495331919126101E-3"/>
                  <c:y val="2.812851518560179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DE9-4BE1-B361-804CFED597A8}"/>
                </c:ext>
              </c:extLst>
            </c:dLbl>
            <c:dLbl>
              <c:idx val="17"/>
              <c:layout>
                <c:manualLayout>
                  <c:x val="-7.0693465948335409E-4"/>
                  <c:y val="4.748679862837488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DE9-4BE1-B361-804CFED597A8}"/>
                </c:ext>
              </c:extLst>
            </c:dLbl>
            <c:dLbl>
              <c:idx val="18"/>
              <c:layout>
                <c:manualLayout>
                  <c:x val="1.19729216170055E-2"/>
                  <c:y val="-2.181845737763569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DE9-4BE1-B361-804CFED597A8}"/>
                </c:ext>
              </c:extLst>
            </c:dLbl>
            <c:dLbl>
              <c:idx val="19"/>
              <c:layout>
                <c:manualLayout>
                  <c:x val="1.2159302005057141E-3"/>
                  <c:y val="6.6554180727518197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DE9-4BE1-B361-804CFED597A8}"/>
                </c:ext>
              </c:extLst>
            </c:dLbl>
            <c:dLbl>
              <c:idx val="20"/>
              <c:layout>
                <c:manualLayout>
                  <c:x val="5.4453193350831146E-3"/>
                  <c:y val="2.75485095613059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E9-4BE1-B361-804CFED597A8}"/>
                </c:ext>
              </c:extLst>
            </c:dLbl>
            <c:dLbl>
              <c:idx val="21"/>
              <c:layout>
                <c:manualLayout>
                  <c:x val="7.1238629417897659E-3"/>
                  <c:y val="5.88348331458567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DE9-4BE1-B361-804CFED597A8}"/>
                </c:ext>
              </c:extLst>
            </c:dLbl>
            <c:dLbl>
              <c:idx val="22"/>
              <c:layout>
                <c:manualLayout>
                  <c:x val="9.338175193854192E-3"/>
                  <c:y val="4.2138873265842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chemeClr val="tx1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DE9-4BE1-B361-804CFED597A8}"/>
                </c:ext>
              </c:extLst>
            </c:dLbl>
            <c:dLbl>
              <c:idx val="23"/>
              <c:layout>
                <c:manualLayout>
                  <c:x val="6.0576948429391531E-3"/>
                  <c:y val="2.87846831646044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8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E9-4BE1-B361-804CFED597A8}"/>
                </c:ext>
              </c:extLst>
            </c:dLbl>
            <c:dLbl>
              <c:idx val="24"/>
              <c:layout>
                <c:manualLayout>
                  <c:x val="8.5600258871750615E-3"/>
                  <c:y val="1.208637982752155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8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E9-4BE1-B361-804CFED597A8}"/>
                </c:ext>
              </c:extLst>
            </c:dLbl>
            <c:dLbl>
              <c:idx val="25"/>
              <c:layout>
                <c:manualLayout>
                  <c:x val="6.8710315320174463E-3"/>
                  <c:y val="-2.938695163104611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8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E9-4BE1-B361-804CFED597A8}"/>
                </c:ext>
              </c:extLst>
            </c:dLbl>
            <c:dLbl>
              <c:idx val="27"/>
              <c:layout>
                <c:manualLayout>
                  <c:x val="-5.8479532163742557E-3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8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E9-4BE1-B361-804CFED597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iedzivotaji!$A$1960:$A$1988</c:f>
              <c:strCache>
                <c:ptCount val="29"/>
                <c:pt idx="0">
                  <c:v>Malta</c:v>
                </c:pt>
                <c:pt idx="1">
                  <c:v>Luksemburga </c:v>
                </c:pt>
                <c:pt idx="2">
                  <c:v>Kipra </c:v>
                </c:pt>
                <c:pt idx="3">
                  <c:v>Īrija</c:v>
                </c:pt>
                <c:pt idx="4">
                  <c:v>Zviedrija </c:v>
                </c:pt>
                <c:pt idx="5">
                  <c:v>Slovēnija</c:v>
                </c:pt>
                <c:pt idx="6">
                  <c:v>Spānija </c:v>
                </c:pt>
                <c:pt idx="7">
                  <c:v>Beļģija</c:v>
                </c:pt>
                <c:pt idx="8">
                  <c:v>Igaunija  </c:v>
                </c:pt>
                <c:pt idx="9">
                  <c:v>Nīderlande</c:v>
                </c:pt>
                <c:pt idx="10">
                  <c:v>Vācija</c:v>
                </c:pt>
                <c:pt idx="11">
                  <c:v>Austrija </c:v>
                </c:pt>
                <c:pt idx="12">
                  <c:v>Lielbritānija </c:v>
                </c:pt>
                <c:pt idx="13">
                  <c:v>Čehija</c:v>
                </c:pt>
                <c:pt idx="14">
                  <c:v>Ungārija</c:v>
                </c:pt>
                <c:pt idx="15">
                  <c:v>Dānija</c:v>
                </c:pt>
                <c:pt idx="16">
                  <c:v>Somija</c:v>
                </c:pt>
                <c:pt idx="17">
                  <c:v>Grieķija</c:v>
                </c:pt>
                <c:pt idx="18">
                  <c:v>Itālija</c:v>
                </c:pt>
                <c:pt idx="19">
                  <c:v>Portugāle</c:v>
                </c:pt>
                <c:pt idx="20">
                  <c:v>Liepāja </c:v>
                </c:pt>
                <c:pt idx="21">
                  <c:v>Slovākija</c:v>
                </c:pt>
                <c:pt idx="22">
                  <c:v>Polija</c:v>
                </c:pt>
                <c:pt idx="23">
                  <c:v>Bulgārija </c:v>
                </c:pt>
                <c:pt idx="24">
                  <c:v>Francija</c:v>
                </c:pt>
                <c:pt idx="25">
                  <c:v>Lietuva  </c:v>
                </c:pt>
                <c:pt idx="26">
                  <c:v>Latvija  </c:v>
                </c:pt>
                <c:pt idx="27">
                  <c:v>Rumānija</c:v>
                </c:pt>
                <c:pt idx="28">
                  <c:v>Horvātija</c:v>
                </c:pt>
              </c:strCache>
            </c:strRef>
          </c:cat>
          <c:val>
            <c:numRef>
              <c:f>iedzivotaji!$B$1960:$B$1988</c:f>
              <c:numCache>
                <c:formatCode>0.0</c:formatCode>
                <c:ptCount val="29"/>
                <c:pt idx="0" formatCode="0.0_ ;[Red]\-0.0\ ">
                  <c:v>35.299999999999997</c:v>
                </c:pt>
                <c:pt idx="1">
                  <c:v>16.3</c:v>
                </c:pt>
                <c:pt idx="2" formatCode="0.0_ ;[Red]\-0.0\ ">
                  <c:v>9.3000000000000007</c:v>
                </c:pt>
                <c:pt idx="3" formatCode="0.0_ ;[Red]\-0.0\ ">
                  <c:v>9</c:v>
                </c:pt>
                <c:pt idx="4" formatCode="General">
                  <c:v>8.5</c:v>
                </c:pt>
                <c:pt idx="5" formatCode="0.0_ ;[Red]\-0.0\ ">
                  <c:v>7.2</c:v>
                </c:pt>
                <c:pt idx="6" formatCode="0.0_ ;[Red]\-0.0\ ">
                  <c:v>7.1</c:v>
                </c:pt>
                <c:pt idx="7" formatCode="0.0_ ;[Red]\-0.0\ ">
                  <c:v>5.4</c:v>
                </c:pt>
                <c:pt idx="8" formatCode="0.0_ ;[Red]\-0.0\ ">
                  <c:v>5.3</c:v>
                </c:pt>
                <c:pt idx="9" formatCode="0.0_ ;[Red]\-0.0\ ">
                  <c:v>5</c:v>
                </c:pt>
                <c:pt idx="10" formatCode="0.0_ ;[Red]\-0.0\ ">
                  <c:v>4.8</c:v>
                </c:pt>
                <c:pt idx="11" formatCode="0.0_ ;[Red]\-0.0\ ">
                  <c:v>4</c:v>
                </c:pt>
                <c:pt idx="12" formatCode="0.0_ ;[Red]\-0.0\ ">
                  <c:v>3.9</c:v>
                </c:pt>
                <c:pt idx="13" formatCode="0.0_ ;[Red]\-0.0\ ">
                  <c:v>3.6</c:v>
                </c:pt>
                <c:pt idx="14" formatCode="0.0_ ;[Red]\-0.0\ ">
                  <c:v>3.3</c:v>
                </c:pt>
                <c:pt idx="15" formatCode="0.0_ ;[Red]\-0.0\ ">
                  <c:v>3.2</c:v>
                </c:pt>
                <c:pt idx="16" formatCode="0.0_ ;[Red]\-0.0\ ">
                  <c:v>2.1</c:v>
                </c:pt>
                <c:pt idx="17" formatCode="0.0_ ;[Red]\-0.0\ ">
                  <c:v>1.4</c:v>
                </c:pt>
                <c:pt idx="18" formatCode="0.0_ ;[Red]\-0.0\ ">
                  <c:v>1.1000000000000001</c:v>
                </c:pt>
                <c:pt idx="19" formatCode="0.0_ ;[Red]\-0.0\ ">
                  <c:v>1.1000000000000001</c:v>
                </c:pt>
                <c:pt idx="20" formatCode="0.0_ ;[Red]\-0.0\ ">
                  <c:v>1.1000000000000001</c:v>
                </c:pt>
                <c:pt idx="21" formatCode="0.0_ ;[Red]\-0.0\ ">
                  <c:v>0.7</c:v>
                </c:pt>
                <c:pt idx="22" formatCode="0.0_ ;[Red]\-0.0\ ">
                  <c:v>0.6</c:v>
                </c:pt>
                <c:pt idx="23" formatCode="0.0_ ;[Red]\-0.0\ ">
                  <c:v>-0.5</c:v>
                </c:pt>
                <c:pt idx="24" formatCode="0.0_ ;[Red]\-0.0\ ">
                  <c:v>-0.6</c:v>
                </c:pt>
                <c:pt idx="25" formatCode="0.0_ ;[Red]\-0.0\ ">
                  <c:v>-1.2</c:v>
                </c:pt>
                <c:pt idx="26" formatCode="0.0_ ;[Red]\-0.0\ ">
                  <c:v>-2.5</c:v>
                </c:pt>
                <c:pt idx="27" formatCode="0.0_ ;[Red]\-0.0\ ">
                  <c:v>-2.8</c:v>
                </c:pt>
                <c:pt idx="28" formatCode="0.0_ ;[Red]\-0.0\ ">
                  <c:v>-3.3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DE9-4BE1-B361-804CFED59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79312512"/>
        <c:axId val="-379319584"/>
        <c:axId val="0"/>
      </c:bar3DChart>
      <c:catAx>
        <c:axId val="-379312512"/>
        <c:scaling>
          <c:orientation val="maxMin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9319584"/>
        <c:scaling>
          <c:orientation val="minMax"/>
          <c:max val="40"/>
          <c:min val="-1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E5E1DF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2512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Iedzīvotāju blīvums 2022.gadā (cilvēki uz 1 km</a:t>
            </a:r>
            <a:r>
              <a:rPr lang="lv-LV" sz="1200" b="0" i="0" u="none" strike="noStrike" baseline="30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lv-LV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teritorijas)                                                                                                                                             </a:t>
            </a:r>
          </a:p>
        </c:rich>
      </c:tx>
      <c:layout>
        <c:manualLayout>
          <c:xMode val="edge"/>
          <c:yMode val="edge"/>
          <c:x val="0.25972287679368544"/>
          <c:y val="6.6050067373708676E-3"/>
        </c:manualLayout>
      </c:layout>
      <c:overlay val="0"/>
      <c:spPr>
        <a:noFill/>
        <a:ln w="25400">
          <a:noFill/>
        </a:ln>
      </c:spPr>
    </c:title>
    <c:autoTitleDeleted val="0"/>
    <c:view3D>
      <c:rotX val="6"/>
      <c:hPercent val="121"/>
      <c:rotY val="13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4416310767113681E-2"/>
          <c:y val="3.1043289400145731E-3"/>
          <c:w val="0.87117950369062991"/>
          <c:h val="0.9630125101994084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B40-407B-AC52-0E99587AD513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6B40-407B-AC52-0E99587AD513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B40-407B-AC52-0E99587AD513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6B40-407B-AC52-0E99587AD513}"/>
              </c:ext>
            </c:extLst>
          </c:dPt>
          <c:dLbls>
            <c:dLbl>
              <c:idx val="0"/>
              <c:layout>
                <c:manualLayout>
                  <c:x val="2.0129743607376588E-3"/>
                  <c:y val="5.446696970012169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40-407B-AC52-0E99587AD513}"/>
                </c:ext>
              </c:extLst>
            </c:dLbl>
            <c:dLbl>
              <c:idx val="1"/>
              <c:layout>
                <c:manualLayout>
                  <c:x val="1.1422399154982206E-2"/>
                  <c:y val="3.520675956224496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40-407B-AC52-0E99587AD513}"/>
                </c:ext>
              </c:extLst>
            </c:dLbl>
            <c:dLbl>
              <c:idx val="2"/>
              <c:layout>
                <c:manualLayout>
                  <c:x val="7.3137388387488839E-3"/>
                  <c:y val="2.91583593696962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B40-407B-AC52-0E99587AD513}"/>
                </c:ext>
              </c:extLst>
            </c:dLbl>
            <c:dLbl>
              <c:idx val="3"/>
              <c:layout>
                <c:manualLayout>
                  <c:x val="3.5583768977725718E-3"/>
                  <c:y val="9.899911026264275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40-407B-AC52-0E99587AD513}"/>
                </c:ext>
              </c:extLst>
            </c:dLbl>
            <c:dLbl>
              <c:idx val="4"/>
              <c:layout>
                <c:manualLayout>
                  <c:x val="5.6324009377305617E-4"/>
                  <c:y val="1.706155898459896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40-407B-AC52-0E99587AD513}"/>
                </c:ext>
              </c:extLst>
            </c:dLbl>
            <c:dLbl>
              <c:idx val="5"/>
              <c:layout>
                <c:manualLayout>
                  <c:x val="4.1303829215796964E-3"/>
                  <c:y val="-2.196889358832970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40-407B-AC52-0E99587AD513}"/>
                </c:ext>
              </c:extLst>
            </c:dLbl>
            <c:dLbl>
              <c:idx val="6"/>
              <c:layout>
                <c:manualLayout>
                  <c:x val="-3.5175141419165608E-3"/>
                  <c:y val="-8.2452895513817313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40-407B-AC52-0E99587AD513}"/>
                </c:ext>
              </c:extLst>
            </c:dLbl>
            <c:dLbl>
              <c:idx val="7"/>
              <c:layout>
                <c:manualLayout>
                  <c:x val="-3.3137348087932963E-3"/>
                  <c:y val="-2.75037378948142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40-407B-AC52-0E99587AD513}"/>
                </c:ext>
              </c:extLst>
            </c:dLbl>
            <c:dLbl>
              <c:idx val="8"/>
              <c:layout>
                <c:manualLayout>
                  <c:x val="-6.9526546012142212E-4"/>
                  <c:y val="-2.034208993647925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40-407B-AC52-0E99587AD513}"/>
                </c:ext>
              </c:extLst>
            </c:dLbl>
            <c:dLbl>
              <c:idx val="9"/>
              <c:layout>
                <c:manualLayout>
                  <c:x val="-3.7941004481335601E-3"/>
                  <c:y val="-6.60206345816786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40-407B-AC52-0E99587AD513}"/>
                </c:ext>
              </c:extLst>
            </c:dLbl>
            <c:dLbl>
              <c:idx val="10"/>
              <c:layout>
                <c:manualLayout>
                  <c:x val="-3.4259898939118221E-4"/>
                  <c:y val="-5.885898662334366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B40-407B-AC52-0E99587AD513}"/>
                </c:ext>
              </c:extLst>
            </c:dLbl>
            <c:dLbl>
              <c:idx val="11"/>
              <c:layout>
                <c:manualLayout>
                  <c:x val="-1.6714423442613928E-3"/>
                  <c:y val="-5.16973386650087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40-407B-AC52-0E99587AD513}"/>
                </c:ext>
              </c:extLst>
            </c:dLbl>
            <c:dLbl>
              <c:idx val="12"/>
              <c:layout>
                <c:manualLayout>
                  <c:x val="-1.9968346389747258E-3"/>
                  <c:y val="-4.45356907066737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40-407B-AC52-0E99587AD513}"/>
                </c:ext>
              </c:extLst>
            </c:dLbl>
            <c:dLbl>
              <c:idx val="13"/>
              <c:layout>
                <c:manualLayout>
                  <c:x val="3.5499361331287633E-3"/>
                  <c:y val="-5.05840908992216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40-407B-AC52-0E99587AD513}"/>
                </c:ext>
              </c:extLst>
            </c:dLbl>
            <c:dLbl>
              <c:idx val="14"/>
              <c:layout>
                <c:manualLayout>
                  <c:x val="-2.0849726030337276E-3"/>
                  <c:y val="-6.984253924265416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40-407B-AC52-0E99587AD513}"/>
                </c:ext>
              </c:extLst>
            </c:dLbl>
            <c:dLbl>
              <c:idx val="15"/>
              <c:layout>
                <c:manualLayout>
                  <c:x val="2.3092307423175644E-3"/>
                  <c:y val="-4.947084313343519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40-407B-AC52-0E99587AD513}"/>
                </c:ext>
              </c:extLst>
            </c:dLbl>
            <c:dLbl>
              <c:idx val="16"/>
              <c:layout>
                <c:manualLayout>
                  <c:x val="1.2175271036075079E-3"/>
                  <c:y val="-9.51493877786345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40-407B-AC52-0E99587AD513}"/>
                </c:ext>
              </c:extLst>
            </c:dLbl>
            <c:dLbl>
              <c:idx val="17"/>
              <c:layout>
                <c:manualLayout>
                  <c:x val="4.6082793888019393E-3"/>
                  <c:y val="-7.47776916694167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40-407B-AC52-0E99587AD513}"/>
                </c:ext>
              </c:extLst>
            </c:dLbl>
            <c:dLbl>
              <c:idx val="18"/>
              <c:layout>
                <c:manualLayout>
                  <c:x val="4.4317742316955823E-3"/>
                  <c:y val="-6.761604371108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40-407B-AC52-0E99587AD513}"/>
                </c:ext>
              </c:extLst>
            </c:dLbl>
            <c:dLbl>
              <c:idx val="19"/>
              <c:layout>
                <c:manualLayout>
                  <c:x val="5.8377746449816042E-3"/>
                  <c:y val="-6.04527472375068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40-407B-AC52-0E99587AD513}"/>
                </c:ext>
              </c:extLst>
            </c:dLbl>
            <c:dLbl>
              <c:idx val="20"/>
              <c:layout>
                <c:manualLayout>
                  <c:x val="1.3032814129674839E-2"/>
                  <c:y val="-1.366077589046415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B40-407B-AC52-0E99587AD513}"/>
                </c:ext>
              </c:extLst>
            </c:dLbl>
            <c:dLbl>
              <c:idx val="21"/>
              <c:layout>
                <c:manualLayout>
                  <c:x val="1.0386136230787745E-2"/>
                  <c:y val="2.306382772166689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B40-407B-AC52-0E99587AD513}"/>
                </c:ext>
              </c:extLst>
            </c:dLbl>
            <c:dLbl>
              <c:idx val="22"/>
              <c:layout>
                <c:manualLayout>
                  <c:x val="1.4002911208151383E-2"/>
                  <c:y val="-8.1465378254402484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40-407B-AC52-0E99587AD513}"/>
                </c:ext>
              </c:extLst>
            </c:dLbl>
            <c:dLbl>
              <c:idx val="23"/>
              <c:layout>
                <c:manualLayout>
                  <c:x val="6.9895356966842024E-3"/>
                  <c:y val="-2.7404764628992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40-407B-AC52-0E99587AD513}"/>
                </c:ext>
              </c:extLst>
            </c:dLbl>
            <c:dLbl>
              <c:idx val="24"/>
              <c:layout>
                <c:manualLayout>
                  <c:x val="1.1069467844903667E-2"/>
                  <c:y val="-2.629525998814217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B40-407B-AC52-0E99587AD513}"/>
                </c:ext>
              </c:extLst>
            </c:dLbl>
            <c:dLbl>
              <c:idx val="25"/>
              <c:layout>
                <c:manualLayout>
                  <c:x val="4.6956412107875163E-3"/>
                  <c:y val="2.214709951216467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40-407B-AC52-0E99587AD51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iedzivotaji!$A$2016:$A$2043</c:f>
              <c:strCache>
                <c:ptCount val="28"/>
                <c:pt idx="0">
                  <c:v>Malta</c:v>
                </c:pt>
                <c:pt idx="1">
                  <c:v>Liepāja </c:v>
                </c:pt>
                <c:pt idx="2">
                  <c:v>Nīderlande</c:v>
                </c:pt>
                <c:pt idx="3">
                  <c:v>Beļģija</c:v>
                </c:pt>
                <c:pt idx="4">
                  <c:v>Luksemburga </c:v>
                </c:pt>
                <c:pt idx="5">
                  <c:v>Vācija </c:v>
                </c:pt>
                <c:pt idx="6">
                  <c:v>Itālija </c:v>
                </c:pt>
                <c:pt idx="7">
                  <c:v>Dānija</c:v>
                </c:pt>
                <c:pt idx="8">
                  <c:v>Čehija</c:v>
                </c:pt>
                <c:pt idx="9">
                  <c:v>Polija</c:v>
                </c:pt>
                <c:pt idx="10">
                  <c:v>Portugāle</c:v>
                </c:pt>
                <c:pt idx="11">
                  <c:v>Slovākija</c:v>
                </c:pt>
                <c:pt idx="12">
                  <c:v>Austrija </c:v>
                </c:pt>
                <c:pt idx="13">
                  <c:v>Ungārija</c:v>
                </c:pt>
                <c:pt idx="14">
                  <c:v>Francija</c:v>
                </c:pt>
                <c:pt idx="15">
                  <c:v>Slovēnija</c:v>
                </c:pt>
                <c:pt idx="16">
                  <c:v>Kipra</c:v>
                </c:pt>
                <c:pt idx="17">
                  <c:v>Spānija </c:v>
                </c:pt>
                <c:pt idx="18">
                  <c:v>Rumānija</c:v>
                </c:pt>
                <c:pt idx="19">
                  <c:v>Grieķija</c:v>
                </c:pt>
                <c:pt idx="20">
                  <c:v>Horvātija</c:v>
                </c:pt>
                <c:pt idx="21">
                  <c:v>Īrija</c:v>
                </c:pt>
                <c:pt idx="22">
                  <c:v>Bulgārija</c:v>
                </c:pt>
                <c:pt idx="23">
                  <c:v>Lietuva </c:v>
                </c:pt>
                <c:pt idx="24">
                  <c:v>Igaunija  </c:v>
                </c:pt>
                <c:pt idx="25">
                  <c:v>Latvija  </c:v>
                </c:pt>
                <c:pt idx="26">
                  <c:v>Zviedrija </c:v>
                </c:pt>
                <c:pt idx="27">
                  <c:v>Somija</c:v>
                </c:pt>
              </c:strCache>
            </c:strRef>
          </c:cat>
          <c:val>
            <c:numRef>
              <c:f>iedzivotaji!$B$2016:$B$2043</c:f>
              <c:numCache>
                <c:formatCode>0.0</c:formatCode>
                <c:ptCount val="28"/>
                <c:pt idx="0" formatCode="General">
                  <c:v>1656.7</c:v>
                </c:pt>
                <c:pt idx="1">
                  <c:v>1299</c:v>
                </c:pt>
                <c:pt idx="2" formatCode="General">
                  <c:v>512.79999999999995</c:v>
                </c:pt>
                <c:pt idx="3" formatCode="General">
                  <c:v>380.5</c:v>
                </c:pt>
                <c:pt idx="4" formatCode="General">
                  <c:v>247.5</c:v>
                </c:pt>
                <c:pt idx="5" formatCode="General">
                  <c:v>235.5</c:v>
                </c:pt>
                <c:pt idx="6" formatCode="General">
                  <c:v>198.6</c:v>
                </c:pt>
                <c:pt idx="7" formatCode="General">
                  <c:v>139.5</c:v>
                </c:pt>
                <c:pt idx="8" formatCode="General">
                  <c:v>136.1</c:v>
                </c:pt>
                <c:pt idx="9" formatCode="General">
                  <c:v>122.9</c:v>
                </c:pt>
                <c:pt idx="10">
                  <c:v>113.9</c:v>
                </c:pt>
                <c:pt idx="11">
                  <c:v>111.8</c:v>
                </c:pt>
                <c:pt idx="12" formatCode="General">
                  <c:v>108.9</c:v>
                </c:pt>
                <c:pt idx="13" formatCode="General">
                  <c:v>106.4</c:v>
                </c:pt>
                <c:pt idx="14" formatCode="General">
                  <c:v>106.9</c:v>
                </c:pt>
                <c:pt idx="15" formatCode="General">
                  <c:v>104.6</c:v>
                </c:pt>
                <c:pt idx="16" formatCode="General">
                  <c:v>97.7</c:v>
                </c:pt>
                <c:pt idx="17" formatCode="General">
                  <c:v>94.3</c:v>
                </c:pt>
                <c:pt idx="18" formatCode="General">
                  <c:v>81.599999999999994</c:v>
                </c:pt>
                <c:pt idx="19" formatCode="General">
                  <c:v>81.3</c:v>
                </c:pt>
                <c:pt idx="20" formatCode="General">
                  <c:v>70.7</c:v>
                </c:pt>
                <c:pt idx="21" formatCode="General">
                  <c:v>73.3</c:v>
                </c:pt>
                <c:pt idx="22" formatCode="General">
                  <c:v>62.5</c:v>
                </c:pt>
                <c:pt idx="23" formatCode="General">
                  <c:v>44.7</c:v>
                </c:pt>
                <c:pt idx="24" formatCode="General">
                  <c:v>30.9</c:v>
                </c:pt>
                <c:pt idx="25" formatCode="General">
                  <c:v>30.1</c:v>
                </c:pt>
                <c:pt idx="26" formatCode="General">
                  <c:v>25.6</c:v>
                </c:pt>
                <c:pt idx="27" formatCode="General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B40-407B-AC52-0E99587AD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79319040"/>
        <c:axId val="-379318496"/>
        <c:axId val="0"/>
      </c:bar3DChart>
      <c:catAx>
        <c:axId val="-379319040"/>
        <c:scaling>
          <c:orientation val="maxMin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8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9318496"/>
        <c:scaling>
          <c:orientation val="minMax"/>
          <c:max val="1450"/>
          <c:min val="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E5E1DF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9040"/>
        <c:crosses val="max"/>
        <c:crossBetween val="between"/>
        <c:majorUnit val="14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Bērnu (14 gadi un jaunāki) īpatsvars iedzīvotāju kopskaitā 2022. gadā (%)                                                                                                                                          </a:t>
            </a:r>
          </a:p>
        </c:rich>
      </c:tx>
      <c:layout>
        <c:manualLayout>
          <c:xMode val="edge"/>
          <c:yMode val="edge"/>
          <c:x val="0.27035860848885601"/>
          <c:y val="6.7566824905009619E-3"/>
        </c:manualLayout>
      </c:layout>
      <c:overlay val="0"/>
      <c:spPr>
        <a:noFill/>
        <a:ln w="25400">
          <a:noFill/>
        </a:ln>
      </c:spPr>
    </c:title>
    <c:autoTitleDeleted val="0"/>
    <c:view3D>
      <c:rotX val="6"/>
      <c:hPercent val="122"/>
      <c:rotY val="13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2773312613720925"/>
          <c:y val="3.3806650792027625E-3"/>
          <c:w val="0.85776421027183669"/>
          <c:h val="0.9621621621621622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25400">
              <a:noFill/>
            </a:ln>
            <a:effectLst>
              <a:innerShdw blurRad="63500" dist="50800" dir="16200000">
                <a:srgbClr val="FF0000">
                  <a:alpha val="50000"/>
                </a:srgbClr>
              </a:inn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990000"/>
              </a:solidFill>
              <a:ln w="25400">
                <a:noFill/>
              </a:ln>
              <a:effectLst>
                <a:innerShdw blurRad="63500" dist="50800" dir="16200000">
                  <a:srgbClr val="FF0000">
                    <a:alpha val="50000"/>
                  </a:srgb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D-D340-4D71-8218-B79F80A8420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>
                <a:innerShdw blurRad="63500" dist="50800" dir="16200000">
                  <a:srgbClr val="FF0000">
                    <a:alpha val="50000"/>
                  </a:srgb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E-D340-4D71-8218-B79F80A8420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340-4D71-8218-B79F80A8420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340-4D71-8218-B79F80A84201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340-4D71-8218-B79F80A8420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340-4D71-8218-B79F80A8420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340-4D71-8218-B79F80A84201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340-4D71-8218-B79F80A8420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340-4D71-8218-B79F80A8420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340-4D71-8218-B79F80A84201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340-4D71-8218-B79F80A84201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340-4D71-8218-B79F80A84201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340-4D71-8218-B79F80A84201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340-4D71-8218-B79F80A84201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340-4D71-8218-B79F80A84201}"/>
              </c:ext>
            </c:extLst>
          </c:dPt>
          <c:dLbls>
            <c:dLbl>
              <c:idx val="0"/>
              <c:layout>
                <c:manualLayout>
                  <c:x val="9.510026864104305E-3"/>
                  <c:y val="3.493083634815912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40-4D71-8218-B79F80A84201}"/>
                </c:ext>
              </c:extLst>
            </c:dLbl>
            <c:dLbl>
              <c:idx val="1"/>
              <c:layout>
                <c:manualLayout>
                  <c:x val="1.3048048591911597E-2"/>
                  <c:y val="1.04504504504503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40-4D71-8218-B79F80A84201}"/>
                </c:ext>
              </c:extLst>
            </c:dLbl>
            <c:dLbl>
              <c:idx val="2"/>
              <c:layout>
                <c:manualLayout>
                  <c:x val="1.378344032819508E-2"/>
                  <c:y val="1.29970915797686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40-4D71-8218-B79F80A84201}"/>
                </c:ext>
              </c:extLst>
            </c:dLbl>
            <c:dLbl>
              <c:idx val="3"/>
              <c:layout>
                <c:manualLayout>
                  <c:x val="1.0281015302785456E-2"/>
                  <c:y val="-1.14818755763637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340-4D71-8218-B79F80A84201}"/>
                </c:ext>
              </c:extLst>
            </c:dLbl>
            <c:dLbl>
              <c:idx val="4"/>
              <c:layout>
                <c:manualLayout>
                  <c:x val="8.4597320928796078E-3"/>
                  <c:y val="-8.935234447045604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40-4D71-8218-B79F80A84201}"/>
                </c:ext>
              </c:extLst>
            </c:dLbl>
            <c:dLbl>
              <c:idx val="5"/>
              <c:layout>
                <c:manualLayout>
                  <c:x val="1.0491373645722269E-2"/>
                  <c:y val="-1.990210683124084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340-4D71-8218-B79F80A84201}"/>
                </c:ext>
              </c:extLst>
            </c:dLbl>
            <c:dLbl>
              <c:idx val="6"/>
              <c:layout>
                <c:manualLayout>
                  <c:x val="4.4321596818578017E-3"/>
                  <c:y val="-3.086756047385930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340-4D71-8218-B79F80A84201}"/>
                </c:ext>
              </c:extLst>
            </c:dLbl>
            <c:dLbl>
              <c:idx val="7"/>
              <c:layout>
                <c:manualLayout>
                  <c:x val="4.9224588368019977E-3"/>
                  <c:y val="-2.832091934454088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340-4D71-8218-B79F80A84201}"/>
                </c:ext>
              </c:extLst>
            </c:dLbl>
            <c:dLbl>
              <c:idx val="8"/>
              <c:layout>
                <c:manualLayout>
                  <c:x val="7.5495787160572052E-3"/>
                  <c:y val="-2.577427821522303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40-4D71-8218-B79F80A84201}"/>
                </c:ext>
              </c:extLst>
            </c:dLbl>
            <c:dLbl>
              <c:idx val="9"/>
              <c:layout>
                <c:manualLayout>
                  <c:x val="3.4762953979993283E-3"/>
                  <c:y val="-2.53983816225306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340-4D71-8218-B79F80A84201}"/>
                </c:ext>
              </c:extLst>
            </c:dLbl>
            <c:dLbl>
              <c:idx val="10"/>
              <c:layout>
                <c:manualLayout>
                  <c:x val="7.6895485678173626E-3"/>
                  <c:y val="-9.338521400778209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40-4D71-8218-B79F80A84201}"/>
                </c:ext>
              </c:extLst>
            </c:dLbl>
            <c:dLbl>
              <c:idx val="11"/>
              <c:layout>
                <c:manualLayout>
                  <c:x val="5.1228357843555892E-3"/>
                  <c:y val="-6.7907853930710023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340-4D71-8218-B79F80A84201}"/>
                </c:ext>
              </c:extLst>
            </c:dLbl>
            <c:dLbl>
              <c:idx val="12"/>
              <c:layout>
                <c:manualLayout>
                  <c:x val="6.2185936085538112E-3"/>
                  <c:y val="9.2704365261735274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40-4D71-8218-B79F80A84201}"/>
                </c:ext>
              </c:extLst>
            </c:dLbl>
            <c:dLbl>
              <c:idx val="13"/>
              <c:layout>
                <c:manualLayout>
                  <c:x val="8.3700274992740877E-3"/>
                  <c:y val="-1.696675075148680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340-4D71-8218-B79F80A84201}"/>
                </c:ext>
              </c:extLst>
            </c:dLbl>
            <c:dLbl>
              <c:idx val="14"/>
              <c:layout>
                <c:manualLayout>
                  <c:x val="6.0436913932396192E-3"/>
                  <c:y val="2.57034018607589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40-4D71-8218-B79F80A84201}"/>
                </c:ext>
              </c:extLst>
            </c:dLbl>
            <c:dLbl>
              <c:idx val="15"/>
              <c:layout>
                <c:manualLayout>
                  <c:x val="6.7791688728713684E-3"/>
                  <c:y val="3.397435242773007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40-4D71-8218-B79F80A84201}"/>
                </c:ext>
              </c:extLst>
            </c:dLbl>
            <c:dLbl>
              <c:idx val="16"/>
              <c:layout>
                <c:manualLayout>
                  <c:x val="6.1838636764765019E-3"/>
                  <c:y val="3.771902053099393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340-4D71-8218-B79F80A84201}"/>
                </c:ext>
              </c:extLst>
            </c:dLbl>
            <c:dLbl>
              <c:idx val="17"/>
              <c:layout>
                <c:manualLayout>
                  <c:x val="9.1613006074891395E-3"/>
                  <c:y val="-3.582898441196795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40-4D71-8218-B79F80A84201}"/>
                </c:ext>
              </c:extLst>
            </c:dLbl>
            <c:dLbl>
              <c:idx val="18"/>
              <c:layout>
                <c:manualLayout>
                  <c:x val="9.0560859935891955E-3"/>
                  <c:y val="1.482071550394722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40-4D71-8218-B79F80A84201}"/>
                </c:ext>
              </c:extLst>
            </c:dLbl>
            <c:dLbl>
              <c:idx val="19"/>
              <c:layout>
                <c:manualLayout>
                  <c:x val="1.9158396957430213E-3"/>
                  <c:y val="-2.1010992303004925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40-4D71-8218-B79F80A84201}"/>
                </c:ext>
              </c:extLst>
            </c:dLbl>
            <c:dLbl>
              <c:idx val="20"/>
              <c:layout>
                <c:manualLayout>
                  <c:x val="9.0212421928820719E-3"/>
                  <c:y val="-1.30668491341306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40-4D71-8218-B79F80A84201}"/>
                </c:ext>
              </c:extLst>
            </c:dLbl>
            <c:dLbl>
              <c:idx val="21"/>
              <c:layout>
                <c:manualLayout>
                  <c:x val="6.2542344896692687E-3"/>
                  <c:y val="-4.13261571875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340-4D71-8218-B79F80A84201}"/>
                </c:ext>
              </c:extLst>
            </c:dLbl>
            <c:dLbl>
              <c:idx val="22"/>
              <c:layout>
                <c:manualLayout>
                  <c:x val="6.8496535546939494E-3"/>
                  <c:y val="-2.14862247277456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340-4D71-8218-B79F80A84201}"/>
                </c:ext>
              </c:extLst>
            </c:dLbl>
            <c:dLbl>
              <c:idx val="23"/>
              <c:layout>
                <c:manualLayout>
                  <c:x val="3.4871129178267032E-3"/>
                  <c:y val="3.672225796678139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340-4D71-8218-B79F80A84201}"/>
                </c:ext>
              </c:extLst>
            </c:dLbl>
            <c:dLbl>
              <c:idx val="24"/>
              <c:layout>
                <c:manualLayout>
                  <c:x val="5.7639161699147698E-3"/>
                  <c:y val="-4.71991584709498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40-4D71-8218-B79F80A84201}"/>
                </c:ext>
              </c:extLst>
            </c:dLbl>
            <c:dLbl>
              <c:idx val="25"/>
              <c:layout>
                <c:manualLayout>
                  <c:x val="1.5197629999220395E-2"/>
                  <c:y val="-8.429909564056786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340-4D71-8218-B79F80A84201}"/>
                </c:ext>
              </c:extLst>
            </c:dLbl>
            <c:dLbl>
              <c:idx val="26"/>
              <c:layout>
                <c:manualLayout>
                  <c:x val="9.9969335516228788E-3"/>
                  <c:y val="1.475870562051175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340-4D71-8218-B79F80A8420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iedzivotaji!$A$2067:$A$2094</c:f>
              <c:strCache>
                <c:ptCount val="28"/>
                <c:pt idx="0">
                  <c:v>Liepāja </c:v>
                </c:pt>
                <c:pt idx="1">
                  <c:v>Latvija</c:v>
                </c:pt>
                <c:pt idx="2">
                  <c:v>Īrija</c:v>
                </c:pt>
                <c:pt idx="3">
                  <c:v>Zviedrija </c:v>
                </c:pt>
                <c:pt idx="4">
                  <c:v>Francija</c:v>
                </c:pt>
                <c:pt idx="5">
                  <c:v>Beļģija</c:v>
                </c:pt>
                <c:pt idx="6">
                  <c:v>Slovākija</c:v>
                </c:pt>
                <c:pt idx="7">
                  <c:v>Kipra</c:v>
                </c:pt>
                <c:pt idx="8">
                  <c:v>Čehija</c:v>
                </c:pt>
                <c:pt idx="9">
                  <c:v>Igaunija</c:v>
                </c:pt>
                <c:pt idx="10">
                  <c:v>Luksemburga </c:v>
                </c:pt>
                <c:pt idx="11">
                  <c:v>Dānija</c:v>
                </c:pt>
                <c:pt idx="12">
                  <c:v>Rumānija</c:v>
                </c:pt>
                <c:pt idx="13">
                  <c:v>Nīderlande</c:v>
                </c:pt>
                <c:pt idx="14">
                  <c:v>Polija</c:v>
                </c:pt>
                <c:pt idx="15">
                  <c:v>Slovēnija</c:v>
                </c:pt>
                <c:pt idx="16">
                  <c:v>Somija</c:v>
                </c:pt>
                <c:pt idx="17">
                  <c:v>Lietuva </c:v>
                </c:pt>
                <c:pt idx="18">
                  <c:v>Austrija </c:v>
                </c:pt>
                <c:pt idx="19">
                  <c:v>Ungārija</c:v>
                </c:pt>
                <c:pt idx="20">
                  <c:v>Bulgārija</c:v>
                </c:pt>
                <c:pt idx="21">
                  <c:v>Vācija </c:v>
                </c:pt>
                <c:pt idx="22">
                  <c:v>Horvātija</c:v>
                </c:pt>
                <c:pt idx="23">
                  <c:v>Malta</c:v>
                </c:pt>
                <c:pt idx="24">
                  <c:v>Spānija </c:v>
                </c:pt>
                <c:pt idx="25">
                  <c:v>Grieķija</c:v>
                </c:pt>
                <c:pt idx="26">
                  <c:v>Portugāle</c:v>
                </c:pt>
                <c:pt idx="27">
                  <c:v>Itālija </c:v>
                </c:pt>
              </c:strCache>
            </c:strRef>
          </c:cat>
          <c:val>
            <c:numRef>
              <c:f>iedzivotaji!$B$2067:$B$2094</c:f>
              <c:numCache>
                <c:formatCode>0.0</c:formatCode>
                <c:ptCount val="28"/>
                <c:pt idx="0">
                  <c:v>16.899999999999999</c:v>
                </c:pt>
                <c:pt idx="1">
                  <c:v>16</c:v>
                </c:pt>
                <c:pt idx="2">
                  <c:v>13.5</c:v>
                </c:pt>
                <c:pt idx="3">
                  <c:v>12.3</c:v>
                </c:pt>
                <c:pt idx="4">
                  <c:v>12</c:v>
                </c:pt>
                <c:pt idx="5">
                  <c:v>11.4</c:v>
                </c:pt>
                <c:pt idx="6">
                  <c:v>11.4</c:v>
                </c:pt>
                <c:pt idx="7">
                  <c:v>11.3</c:v>
                </c:pt>
                <c:pt idx="8">
                  <c:v>11.2</c:v>
                </c:pt>
                <c:pt idx="9">
                  <c:v>11.2</c:v>
                </c:pt>
                <c:pt idx="10">
                  <c:v>11.2</c:v>
                </c:pt>
                <c:pt idx="11">
                  <c:v>11.1</c:v>
                </c:pt>
                <c:pt idx="12">
                  <c:v>11.1</c:v>
                </c:pt>
                <c:pt idx="13">
                  <c:v>10.6</c:v>
                </c:pt>
                <c:pt idx="14">
                  <c:v>10.6</c:v>
                </c:pt>
                <c:pt idx="15">
                  <c:v>10.3</c:v>
                </c:pt>
                <c:pt idx="16">
                  <c:v>10.3</c:v>
                </c:pt>
                <c:pt idx="17">
                  <c:v>10.199999999999999</c:v>
                </c:pt>
                <c:pt idx="18">
                  <c:v>10.1</c:v>
                </c:pt>
                <c:pt idx="19">
                  <c:v>10.1</c:v>
                </c:pt>
                <c:pt idx="20">
                  <c:v>9.9</c:v>
                </c:pt>
                <c:pt idx="21">
                  <c:v>9.9</c:v>
                </c:pt>
                <c:pt idx="22">
                  <c:v>9.6999999999999993</c:v>
                </c:pt>
                <c:pt idx="23">
                  <c:v>9.5</c:v>
                </c:pt>
                <c:pt idx="24">
                  <c:v>9.1</c:v>
                </c:pt>
                <c:pt idx="25">
                  <c:v>9</c:v>
                </c:pt>
                <c:pt idx="26">
                  <c:v>8.5</c:v>
                </c:pt>
                <c:pt idx="27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D340-4D71-8218-B79F80A84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79308704"/>
        <c:axId val="-379311968"/>
        <c:axId val="0"/>
      </c:bar3DChart>
      <c:catAx>
        <c:axId val="-379308704"/>
        <c:scaling>
          <c:orientation val="maxMin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1968"/>
        <c:crosses val="autoZero"/>
        <c:auto val="1"/>
        <c:lblAlgn val="ctr"/>
        <c:lblOffset val="100"/>
        <c:noMultiLvlLbl val="0"/>
      </c:catAx>
      <c:valAx>
        <c:axId val="-379311968"/>
        <c:scaling>
          <c:orientation val="minMax"/>
          <c:max val="18"/>
          <c:min val="6"/>
        </c:scaling>
        <c:delete val="0"/>
        <c:axPos val="b"/>
        <c:numFmt formatCode="0.0" sourceLinked="1"/>
        <c:majorTickMark val="out"/>
        <c:minorTickMark val="none"/>
        <c:tickLblPos val="nextTo"/>
        <c:spPr>
          <a:ln w="3175">
            <a:solidFill>
              <a:srgbClr val="E5E1DF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08704"/>
        <c:crosses val="max"/>
        <c:crossBetween val="between"/>
        <c:majorUnit val="1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lv-LV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Iedzīvotāju blīvums (cilvēku skaits uz 1 km</a:t>
            </a:r>
            <a:r>
              <a:rPr lang="lv-LV" sz="1100" b="0" i="0" u="none" strike="noStrike" baseline="30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lv-LV" sz="11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)</a:t>
            </a:r>
          </a:p>
        </c:rich>
      </c:tx>
      <c:layout>
        <c:manualLayout>
          <c:xMode val="edge"/>
          <c:yMode val="edge"/>
          <c:x val="0.40829713593493117"/>
          <c:y val="9.328436796724237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4911640405932"/>
          <c:y val="5.9114994320348294E-2"/>
          <c:w val="0.86790439277449971"/>
          <c:h val="0.45388157197839052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iedzivotaji!$B$1702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iedzivotaji!$A$1703:$A$1726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iedzivotaji!$B$1703:$B$1726</c:f>
              <c:numCache>
                <c:formatCode>0</c:formatCode>
                <c:ptCount val="9"/>
                <c:pt idx="0">
                  <c:v>39.163681122172505</c:v>
                </c:pt>
                <c:pt idx="1">
                  <c:v>36.633652789174626</c:v>
                </c:pt>
                <c:pt idx="2">
                  <c:v>34.5</c:v>
                </c:pt>
                <c:pt idx="3">
                  <c:v>34.5</c:v>
                </c:pt>
                <c:pt idx="4" formatCode="General">
                  <c:v>31</c:v>
                </c:pt>
                <c:pt idx="5" formatCode="General">
                  <c:v>30</c:v>
                </c:pt>
                <c:pt idx="6" formatCode="General">
                  <c:v>30</c:v>
                </c:pt>
                <c:pt idx="7" formatCode="General">
                  <c:v>30</c:v>
                </c:pt>
                <c:pt idx="8" formatCode="General">
                  <c:v>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38A-4C79-9B4A-189D40C507C9}"/>
            </c:ext>
          </c:extLst>
        </c:ser>
        <c:ser>
          <c:idx val="1"/>
          <c:order val="1"/>
          <c:tx>
            <c:strRef>
              <c:f>iedzivotaji!$C$1702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iedzivotaji!$A$1703:$A$1726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iedzivotaji!$C$1703:$C$1726</c:f>
              <c:numCache>
                <c:formatCode>0</c:formatCode>
                <c:ptCount val="9"/>
                <c:pt idx="0">
                  <c:v>2733.30078125</c:v>
                </c:pt>
                <c:pt idx="1">
                  <c:v>2471.30859375</c:v>
                </c:pt>
                <c:pt idx="2">
                  <c:v>2300.1999999999998</c:v>
                </c:pt>
                <c:pt idx="3">
                  <c:v>2169.1</c:v>
                </c:pt>
                <c:pt idx="4" formatCode="General">
                  <c:v>2109</c:v>
                </c:pt>
                <c:pt idx="5" formatCode="General">
                  <c:v>2101</c:v>
                </c:pt>
                <c:pt idx="6" formatCode="General">
                  <c:v>2110</c:v>
                </c:pt>
                <c:pt idx="7" formatCode="General">
                  <c:v>2099</c:v>
                </c:pt>
                <c:pt idx="8" formatCode="General">
                  <c:v>2081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38A-4C79-9B4A-189D40C507C9}"/>
            </c:ext>
          </c:extLst>
        </c:ser>
        <c:ser>
          <c:idx val="2"/>
          <c:order val="2"/>
          <c:tx>
            <c:strRef>
              <c:f>iedzivotaji!$D$1702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iedzivotaji!$A$1703:$A$1726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iedzivotaji!$D$1703:$D$1726</c:f>
              <c:numCache>
                <c:formatCode>0</c:formatCode>
                <c:ptCount val="9"/>
                <c:pt idx="0">
                  <c:v>1657.2689655172414</c:v>
                </c:pt>
                <c:pt idx="1">
                  <c:v>1574.2206896551725</c:v>
                </c:pt>
                <c:pt idx="2">
                  <c:v>1453.1</c:v>
                </c:pt>
                <c:pt idx="3">
                  <c:v>1292.7</c:v>
                </c:pt>
                <c:pt idx="4" formatCode="General">
                  <c:v>1200</c:v>
                </c:pt>
                <c:pt idx="5" formatCode="General">
                  <c:v>1185</c:v>
                </c:pt>
                <c:pt idx="6" formatCode="General">
                  <c:v>1175</c:v>
                </c:pt>
                <c:pt idx="7" formatCode="General">
                  <c:v>1156</c:v>
                </c:pt>
                <c:pt idx="8" formatCode="General">
                  <c:v>1147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38A-4C79-9B4A-189D40C507C9}"/>
            </c:ext>
          </c:extLst>
        </c:ser>
        <c:ser>
          <c:idx val="3"/>
          <c:order val="3"/>
          <c:tx>
            <c:strRef>
              <c:f>iedzivotaji!$E$1702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iedzivotaji!$A$1703:$A$1726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iedzivotaji!$E$1703:$E$1726</c:f>
              <c:numCache>
                <c:formatCode>0</c:formatCode>
                <c:ptCount val="9"/>
                <c:pt idx="0">
                  <c:v>1179.5854063018244</c:v>
                </c:pt>
                <c:pt idx="1">
                  <c:v>1052.3217247097843</c:v>
                </c:pt>
                <c:pt idx="2">
                  <c:v>1050.7</c:v>
                </c:pt>
                <c:pt idx="3">
                  <c:v>985.8</c:v>
                </c:pt>
                <c:pt idx="4" formatCode="General">
                  <c:v>953</c:v>
                </c:pt>
                <c:pt idx="5" formatCode="General">
                  <c:v>951</c:v>
                </c:pt>
                <c:pt idx="6" formatCode="General">
                  <c:v>946</c:v>
                </c:pt>
                <c:pt idx="7" formatCode="General">
                  <c:v>940</c:v>
                </c:pt>
                <c:pt idx="8" formatCode="General">
                  <c:v>933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38A-4C79-9B4A-189D40C507C9}"/>
            </c:ext>
          </c:extLst>
        </c:ser>
        <c:ser>
          <c:idx val="8"/>
          <c:order val="4"/>
          <c:tx>
            <c:strRef>
              <c:f>iedzivotaji!$F$1702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iedzivotaji!$A$1703:$A$1726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iedzivotaji!$F$1703:$F$1726</c:f>
              <c:numCache>
                <c:formatCode>General</c:formatCode>
                <c:ptCount val="9"/>
                <c:pt idx="4">
                  <c:v>921</c:v>
                </c:pt>
                <c:pt idx="5">
                  <c:v>909</c:v>
                </c:pt>
                <c:pt idx="6">
                  <c:v>896</c:v>
                </c:pt>
                <c:pt idx="7">
                  <c:v>888</c:v>
                </c:pt>
                <c:pt idx="8">
                  <c:v>883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238A-4C79-9B4A-189D40C507C9}"/>
            </c:ext>
          </c:extLst>
        </c:ser>
        <c:ser>
          <c:idx val="4"/>
          <c:order val="5"/>
          <c:tx>
            <c:strRef>
              <c:f>iedzivotaji!$G$1702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iedzivotaji!$A$1703:$A$1726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iedzivotaji!$G$1703:$G$1726</c:f>
              <c:numCache>
                <c:formatCode>0</c:formatCode>
                <c:ptCount val="9"/>
                <c:pt idx="0">
                  <c:v>593.06306306306305</c:v>
                </c:pt>
                <c:pt idx="1">
                  <c:v>558.9489489489489</c:v>
                </c:pt>
                <c:pt idx="2">
                  <c:v>531.4</c:v>
                </c:pt>
                <c:pt idx="3">
                  <c:v>507.5</c:v>
                </c:pt>
                <c:pt idx="4" formatCode="General">
                  <c:v>492</c:v>
                </c:pt>
                <c:pt idx="5" formatCode="General">
                  <c:v>488</c:v>
                </c:pt>
                <c:pt idx="6" formatCode="General">
                  <c:v>481</c:v>
                </c:pt>
                <c:pt idx="7" formatCode="General">
                  <c:v>486</c:v>
                </c:pt>
                <c:pt idx="8" formatCode="General">
                  <c:v>488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238A-4C79-9B4A-189D40C507C9}"/>
            </c:ext>
          </c:extLst>
        </c:ser>
        <c:ser>
          <c:idx val="5"/>
          <c:order val="6"/>
          <c:tx>
            <c:strRef>
              <c:f>iedzivotaji!$H$1702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iedzivotaji!$A$1703:$A$1726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iedzivotaji!$H$1703:$H$1726</c:f>
              <c:numCache>
                <c:formatCode>0</c:formatCode>
                <c:ptCount val="9"/>
                <c:pt idx="0">
                  <c:v>1660.1158940397352</c:v>
                </c:pt>
                <c:pt idx="1">
                  <c:v>1475.7615894039736</c:v>
                </c:pt>
                <c:pt idx="2">
                  <c:v>1374.9</c:v>
                </c:pt>
                <c:pt idx="3">
                  <c:v>1260.8</c:v>
                </c:pt>
                <c:pt idx="4" formatCode="General">
                  <c:v>1046</c:v>
                </c:pt>
                <c:pt idx="5" formatCode="General">
                  <c:v>1037</c:v>
                </c:pt>
                <c:pt idx="6" formatCode="General">
                  <c:v>1021</c:v>
                </c:pt>
                <c:pt idx="7" formatCode="General">
                  <c:v>1017</c:v>
                </c:pt>
                <c:pt idx="8" formatCode="General">
                  <c:v>1014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238A-4C79-9B4A-189D40C507C9}"/>
            </c:ext>
          </c:extLst>
        </c:ser>
        <c:ser>
          <c:idx val="6"/>
          <c:order val="7"/>
          <c:tx>
            <c:strRef>
              <c:f>iedzivotaji!$I$1702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iedzivotaji!$A$1703:$A$1726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iedzivotaji!$I$1703:$I$1726</c:f>
              <c:numCache>
                <c:formatCode>0</c:formatCode>
                <c:ptCount val="9"/>
                <c:pt idx="0">
                  <c:v>2404.6285714285714</c:v>
                </c:pt>
                <c:pt idx="1">
                  <c:v>2233.4285714285716</c:v>
                </c:pt>
                <c:pt idx="2">
                  <c:v>2055.6999999999998</c:v>
                </c:pt>
                <c:pt idx="3">
                  <c:v>1967</c:v>
                </c:pt>
                <c:pt idx="4" formatCode="General">
                  <c:v>1629</c:v>
                </c:pt>
                <c:pt idx="5" formatCode="General">
                  <c:v>1597</c:v>
                </c:pt>
                <c:pt idx="6" formatCode="General">
                  <c:v>1565</c:v>
                </c:pt>
                <c:pt idx="7" formatCode="General">
                  <c:v>1564</c:v>
                </c:pt>
                <c:pt idx="8" formatCode="General">
                  <c:v>1546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238A-4C79-9B4A-189D40C507C9}"/>
            </c:ext>
          </c:extLst>
        </c:ser>
        <c:ser>
          <c:idx val="9"/>
          <c:order val="8"/>
          <c:tx>
            <c:strRef>
              <c:f>iedzivotaji!$J$1702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iedzivotaji!$A$1703:$A$1726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iedzivotaji!$J$1703:$J$1726</c:f>
              <c:numCache>
                <c:formatCode>General</c:formatCode>
                <c:ptCount val="9"/>
                <c:pt idx="4">
                  <c:v>1302</c:v>
                </c:pt>
                <c:pt idx="5">
                  <c:v>1223</c:v>
                </c:pt>
                <c:pt idx="6">
                  <c:v>1208</c:v>
                </c:pt>
                <c:pt idx="7">
                  <c:v>1214</c:v>
                </c:pt>
                <c:pt idx="8">
                  <c:v>1217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238A-4C79-9B4A-189D40C507C9}"/>
            </c:ext>
          </c:extLst>
        </c:ser>
        <c:ser>
          <c:idx val="7"/>
          <c:order val="9"/>
          <c:tx>
            <c:strRef>
              <c:f>iedzivotaji!$K$1702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iedzivotaji!$A$1703:$A$1726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strCache>
            </c:strRef>
          </c:cat>
          <c:val>
            <c:numRef>
              <c:f>iedzivotaji!$K$1703:$K$1726</c:f>
              <c:numCache>
                <c:formatCode>0</c:formatCode>
                <c:ptCount val="9"/>
                <c:pt idx="0">
                  <c:v>848.46570397111918</c:v>
                </c:pt>
                <c:pt idx="1">
                  <c:v>790.30685920577616</c:v>
                </c:pt>
                <c:pt idx="2">
                  <c:v>762.9</c:v>
                </c:pt>
                <c:pt idx="3">
                  <c:v>671.7</c:v>
                </c:pt>
                <c:pt idx="4" formatCode="General">
                  <c:v>625</c:v>
                </c:pt>
                <c:pt idx="5" formatCode="General">
                  <c:v>619</c:v>
                </c:pt>
                <c:pt idx="6" formatCode="General">
                  <c:v>310</c:v>
                </c:pt>
                <c:pt idx="7" formatCode="General">
                  <c:v>601</c:v>
                </c:pt>
                <c:pt idx="8" formatCode="General">
                  <c:v>593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238A-4C79-9B4A-189D40C50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79309792"/>
        <c:axId val="-379305984"/>
      </c:lineChart>
      <c:catAx>
        <c:axId val="-379309792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793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9305984"/>
        <c:scaling>
          <c:orientation val="minMax"/>
          <c:max val="3000"/>
          <c:min val="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379309792"/>
        <c:crosses val="autoZero"/>
        <c:crossBetween val="between"/>
        <c:majorUnit val="300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Iedzīvotāju blīvums 2023. gadā (cilvēku skaits uz 1 km</a:t>
            </a:r>
            <a:r>
              <a:rPr lang="lv-LV" sz="1200" b="0" i="0" u="none" strike="noStrike" baseline="30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lv-LV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)</a:t>
            </a:r>
          </a:p>
        </c:rich>
      </c:tx>
      <c:layout>
        <c:manualLayout>
          <c:xMode val="edge"/>
          <c:yMode val="edge"/>
          <c:x val="0.33914936993101003"/>
          <c:y val="1.295349030276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624493950696"/>
          <c:y val="0.10365014592154083"/>
          <c:w val="0.82181367685632889"/>
          <c:h val="0.75447018027856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iedzivotaji!$B$368</c:f>
              <c:strCache>
                <c:ptCount val="1"/>
                <c:pt idx="0">
                  <c:v> Iedzīvotāju blīvums, cilvēku skaits uz 1 km2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iedzivotaji!$A$369:$A$378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iedzivotaji!$B$369:$B$378</c:f>
              <c:numCache>
                <c:formatCode>#\ ##0_ ;[Red]\-#\ ##0\ </c:formatCode>
                <c:ptCount val="10"/>
                <c:pt idx="0">
                  <c:v>30.081556368708711</c:v>
                </c:pt>
                <c:pt idx="1">
                  <c:v>2391.9106895870382</c:v>
                </c:pt>
                <c:pt idx="2">
                  <c:v>1227.5007888923951</c:v>
                </c:pt>
                <c:pt idx="3">
                  <c:v>948.6819285466529</c:v>
                </c:pt>
                <c:pt idx="4">
                  <c:v>965.75342465753431</c:v>
                </c:pt>
                <c:pt idx="5">
                  <c:v>586.46126166647923</c:v>
                </c:pt>
                <c:pt idx="6">
                  <c:v>1299.0453925579584</c:v>
                </c:pt>
                <c:pt idx="7">
                  <c:v>1526.3434579439252</c:v>
                </c:pt>
                <c:pt idx="8">
                  <c:v>1197.8586723768738</c:v>
                </c:pt>
                <c:pt idx="9">
                  <c:v>638.88018794048548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1-4BA3-8269-A779600E2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79311424"/>
        <c:axId val="-379316864"/>
      </c:barChart>
      <c:catAx>
        <c:axId val="-379311424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6864"/>
        <c:crosses val="autoZero"/>
        <c:auto val="1"/>
        <c:lblAlgn val="ctr"/>
        <c:lblOffset val="100"/>
        <c:tickMarkSkip val="1"/>
        <c:noMultiLvlLbl val="0"/>
      </c:catAx>
      <c:valAx>
        <c:axId val="-379316864"/>
        <c:scaling>
          <c:orientation val="minMax"/>
          <c:max val="2500"/>
          <c:min val="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#\ ##0_ ;[Red]\-#\ ##0\ " sourceLinked="1"/>
        <c:majorTickMark val="out"/>
        <c:minorTickMark val="none"/>
        <c:tickLblPos val="nextTo"/>
        <c:crossAx val="-379311424"/>
        <c:crosses val="autoZero"/>
        <c:crossBetween val="between"/>
        <c:majorUnit val="2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 sz="1175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Liepājas iedzīvotāju blīvums (cilvēku skaits uz 1 km</a:t>
            </a:r>
            <a:r>
              <a:rPr lang="lv-LV" sz="1175" b="0" i="0" u="none" strike="noStrike" baseline="30000">
                <a:solidFill>
                  <a:srgbClr val="000000"/>
                </a:solidFill>
                <a:latin typeface="Times New Roman"/>
                <a:cs typeface="Times New Roman"/>
              </a:rPr>
              <a:t>2</a:t>
            </a:r>
            <a:r>
              <a:rPr lang="lv-LV" sz="1175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)</a:t>
            </a:r>
          </a:p>
        </c:rich>
      </c:tx>
      <c:layout>
        <c:manualLayout>
          <c:xMode val="edge"/>
          <c:yMode val="edge"/>
          <c:x val="0.32244051303459093"/>
          <c:y val="1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6751404703297"/>
          <c:y val="0.10115377806513189"/>
          <c:w val="0.72331231629595194"/>
          <c:h val="0.70189053347803665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iedzivotaji!$B$394</c:f>
              <c:strCache>
                <c:ptCount val="1"/>
                <c:pt idx="0">
                  <c:v> Iedzīvotāju blīvums, cilvēku skaits uz 1 km2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olid"/>
            </a:ln>
            <a:effectLst/>
          </c:spPr>
          <c:marker>
            <c:symbol val="triangle"/>
            <c:size val="8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iedzivotaji!$A$395:$A$419</c:f>
              <c:numCache>
                <c:formatCode>General</c:formatCod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iedzivotaji!$B$395:$B$419</c:f>
              <c:numCache>
                <c:formatCode>0</c:formatCode>
                <c:ptCount val="13"/>
                <c:pt idx="0">
                  <c:v>1660.1158940397352</c:v>
                </c:pt>
                <c:pt idx="1">
                  <c:v>1455</c:v>
                </c:pt>
                <c:pt idx="2">
                  <c:v>1375</c:v>
                </c:pt>
                <c:pt idx="3">
                  <c:v>1261</c:v>
                </c:pt>
                <c:pt idx="4" formatCode="General">
                  <c:v>1367</c:v>
                </c:pt>
                <c:pt idx="5" formatCode="General">
                  <c:v>1343</c:v>
                </c:pt>
                <c:pt idx="6" formatCode="General">
                  <c:v>1339</c:v>
                </c:pt>
                <c:pt idx="7" formatCode="General">
                  <c:v>1338</c:v>
                </c:pt>
                <c:pt idx="8" formatCode="General">
                  <c:v>1332</c:v>
                </c:pt>
                <c:pt idx="9" formatCode="General">
                  <c:v>1324</c:v>
                </c:pt>
                <c:pt idx="10" formatCode="General">
                  <c:v>1312</c:v>
                </c:pt>
                <c:pt idx="11" formatCode="General">
                  <c:v>1307</c:v>
                </c:pt>
                <c:pt idx="12" formatCode="General">
                  <c:v>1299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E08-412D-8BA3-1AC864620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79314688"/>
        <c:axId val="-379314144"/>
      </c:lineChart>
      <c:catAx>
        <c:axId val="-379314688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4144"/>
        <c:crosses val="autoZero"/>
        <c:auto val="1"/>
        <c:lblAlgn val="ctr"/>
        <c:lblOffset val="100"/>
        <c:tickMarkSkip val="1"/>
        <c:noMultiLvlLbl val="0"/>
      </c:catAx>
      <c:valAx>
        <c:axId val="-379314144"/>
        <c:scaling>
          <c:orientation val="minMax"/>
          <c:min val="99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379314688"/>
        <c:crosses val="autoZero"/>
        <c:crossBetween val="between"/>
        <c:majorUnit val="30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iedzīvotāju skaita sadalījums pa pilsētas mikrorajoniem 2023. gadā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iedzivotaji!$B$427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79E-415D-B6F4-8FE6A02F781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79E-415D-B6F4-8FE6A02F781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79E-415D-B6F4-8FE6A02F781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79E-415D-B6F4-8FE6A02F781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79E-415D-B6F4-8FE6A02F781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29%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79E-415D-B6F4-8FE6A02F781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79E-415D-B6F4-8FE6A02F781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21%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79E-415D-B6F4-8FE6A02F781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iedzivotaji!$A$428:$A$435</c:f>
              <c:strCache>
                <c:ptCount val="8"/>
                <c:pt idx="0">
                  <c:v>Dienvidrietumi</c:v>
                </c:pt>
                <c:pt idx="1">
                  <c:v>Ezerkrasts</c:v>
                </c:pt>
                <c:pt idx="2">
                  <c:v>Jaunliepāja</c:v>
                </c:pt>
                <c:pt idx="3">
                  <c:v>Karosta</c:v>
                </c:pt>
                <c:pt idx="4">
                  <c:v>Tosmare</c:v>
                </c:pt>
                <c:pt idx="5">
                  <c:v>Vecliepāja</c:v>
                </c:pt>
                <c:pt idx="6">
                  <c:v>Zaļā Birze</c:v>
                </c:pt>
                <c:pt idx="7">
                  <c:v>Ziemeļu priekšpilsēta</c:v>
                </c:pt>
              </c:strCache>
            </c:strRef>
          </c:cat>
          <c:val>
            <c:numRef>
              <c:f>iedzivotaji!$B$428:$B$435</c:f>
              <c:numCache>
                <c:formatCode>#,##0</c:formatCode>
                <c:ptCount val="8"/>
                <c:pt idx="0">
                  <c:v>4991</c:v>
                </c:pt>
                <c:pt idx="1">
                  <c:v>11029</c:v>
                </c:pt>
                <c:pt idx="2">
                  <c:v>5873</c:v>
                </c:pt>
                <c:pt idx="3">
                  <c:v>7294</c:v>
                </c:pt>
                <c:pt idx="4">
                  <c:v>3243</c:v>
                </c:pt>
                <c:pt idx="5">
                  <c:v>21256</c:v>
                </c:pt>
                <c:pt idx="6">
                  <c:v>4411</c:v>
                </c:pt>
                <c:pt idx="7">
                  <c:v>15642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9E-415D-B6F4-8FE6A02F7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-379317952"/>
        <c:axId val="-379310880"/>
      </c:barChart>
      <c:catAx>
        <c:axId val="-379317952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0880"/>
        <c:crosses val="autoZero"/>
        <c:auto val="1"/>
        <c:lblAlgn val="ctr"/>
        <c:lblOffset val="100"/>
        <c:tickMarkSkip val="1"/>
        <c:noMultiLvlLbl val="0"/>
      </c:catAx>
      <c:valAx>
        <c:axId val="-379310880"/>
        <c:scaling>
          <c:orientation val="minMax"/>
          <c:max val="26000"/>
          <c:min val="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#,##0" sourceLinked="1"/>
        <c:majorTickMark val="none"/>
        <c:minorTickMark val="none"/>
        <c:tickLblPos val="nextTo"/>
        <c:crossAx val="-379317952"/>
        <c:crosses val="autoZero"/>
        <c:crossBetween val="between"/>
        <c:majorUnit val="26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anchor="ctr" anchorCtr="0"/>
    <a:lstStyle/>
    <a:p>
      <a:pPr>
        <a:defRPr sz="1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/>
              <a:t>I</a:t>
            </a:r>
            <a:r>
              <a:rPr lang="en-US"/>
              <a:t>edzīvotāju blīvums</a:t>
            </a:r>
            <a:r>
              <a:rPr lang="lv-LV"/>
              <a:t> Liepājas</a:t>
            </a:r>
            <a:r>
              <a:rPr lang="lv-LV" baseline="0"/>
              <a:t> mikrorajonos 2023. gadā</a:t>
            </a:r>
            <a:r>
              <a:rPr lang="en-US"/>
              <a:t>, </a:t>
            </a:r>
            <a:r>
              <a:rPr lang="lv-LV"/>
              <a:t>(</a:t>
            </a:r>
            <a:r>
              <a:rPr lang="en-US"/>
              <a:t>cilvēki uz km2</a:t>
            </a:r>
            <a:r>
              <a:rPr lang="lv-LV"/>
              <a:t>)</a:t>
            </a:r>
            <a:endParaRPr lang="en-US"/>
          </a:p>
        </c:rich>
      </c:tx>
      <c:layout>
        <c:manualLayout>
          <c:xMode val="edge"/>
          <c:yMode val="edge"/>
          <c:x val="0.25882942439681672"/>
          <c:y val="1.915708812260536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iedzivotaji!$B$480</c:f>
              <c:strCache>
                <c:ptCount val="1"/>
                <c:pt idx="0">
                  <c:v>iedzīvotāju blīvums, cilvēki uz km2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iedzivotaji!$A$481:$A$489</c:f>
              <c:strCache>
                <c:ptCount val="9"/>
                <c:pt idx="0">
                  <c:v>Dienvidrietumu   rajons</c:v>
                </c:pt>
                <c:pt idx="1">
                  <c:v>Ezerkrasts</c:v>
                </c:pt>
                <c:pt idx="2">
                  <c:v>Jaunā Pasaule</c:v>
                </c:pt>
                <c:pt idx="3">
                  <c:v>Jaunliepāja</c:v>
                </c:pt>
                <c:pt idx="4">
                  <c:v>Karosta</c:v>
                </c:pt>
                <c:pt idx="5">
                  <c:v>Tosmare</c:v>
                </c:pt>
                <c:pt idx="6">
                  <c:v>Vecliepāja</c:v>
                </c:pt>
                <c:pt idx="7">
                  <c:v>Zaļā Birze</c:v>
                </c:pt>
                <c:pt idx="8">
                  <c:v>Ziemeļu   priekšpilsēta</c:v>
                </c:pt>
              </c:strCache>
            </c:strRef>
          </c:cat>
          <c:val>
            <c:numRef>
              <c:f>iedzivotaji!$B$481:$B$489</c:f>
              <c:numCache>
                <c:formatCode>0</c:formatCode>
                <c:ptCount val="9"/>
                <c:pt idx="0">
                  <c:v>2310.6481481481478</c:v>
                </c:pt>
                <c:pt idx="1">
                  <c:v>6266.477272727273</c:v>
                </c:pt>
                <c:pt idx="2">
                  <c:v>281.81818181818181</c:v>
                </c:pt>
                <c:pt idx="3">
                  <c:v>827.77777777777783</c:v>
                </c:pt>
                <c:pt idx="4">
                  <c:v>415.37585421412302</c:v>
                </c:pt>
                <c:pt idx="5">
                  <c:v>1597.536945812808</c:v>
                </c:pt>
                <c:pt idx="6">
                  <c:v>3215.7337367624809</c:v>
                </c:pt>
                <c:pt idx="7">
                  <c:v>592.08053691275165</c:v>
                </c:pt>
                <c:pt idx="8">
                  <c:v>2885.977859778598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FF-4C23-99EB-DC00F7103B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-379310336"/>
        <c:axId val="-379308160"/>
      </c:barChart>
      <c:catAx>
        <c:axId val="-379310336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08160"/>
        <c:crosses val="autoZero"/>
        <c:auto val="1"/>
        <c:lblAlgn val="ctr"/>
        <c:lblOffset val="100"/>
        <c:tickMarkSkip val="1"/>
        <c:noMultiLvlLbl val="0"/>
      </c:catAx>
      <c:valAx>
        <c:axId val="-379308160"/>
        <c:scaling>
          <c:orientation val="minMax"/>
          <c:max val="8500"/>
          <c:min val="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" sourceLinked="1"/>
        <c:majorTickMark val="none"/>
        <c:minorTickMark val="none"/>
        <c:tickLblPos val="nextTo"/>
        <c:crossAx val="-379310336"/>
        <c:crosses val="autoZero"/>
        <c:crossBetween val="between"/>
        <c:majorUnit val="8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rot="0" vert="horz" anchor="b" anchorCtr="1"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skaita pārmaiņas (% pret 1995.gadu)</a:t>
            </a:r>
          </a:p>
        </c:rich>
      </c:tx>
      <c:layout>
        <c:manualLayout>
          <c:xMode val="edge"/>
          <c:yMode val="edge"/>
          <c:x val="0.33669042961986445"/>
          <c:y val="2.19711286089238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24368262943984"/>
          <c:y val="8.5673826059054603E-2"/>
          <c:w val="0.86802139037433168"/>
          <c:h val="0.4517656561730401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iedzivotaji!$B$1228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iedzivotaji!$A$1229:$A$1253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iedzivotaji!$B$1229:$B$1253</c:f>
              <c:numCache>
                <c:formatCode>0.0_ ;[Red]\-0.0\ </c:formatCode>
                <c:ptCount val="9"/>
                <c:pt idx="0">
                  <c:v>-1.102293971677895</c:v>
                </c:pt>
                <c:pt idx="1">
                  <c:v>-6.4601392425430362</c:v>
                </c:pt>
                <c:pt idx="2">
                  <c:v>-9.2883576203290517</c:v>
                </c:pt>
                <c:pt idx="3">
                  <c:v>-17.984999999999999</c:v>
                </c:pt>
                <c:pt idx="4" formatCode="0.0">
                  <c:v>-20.270002684720296</c:v>
                </c:pt>
                <c:pt idx="5">
                  <c:v>-23.3</c:v>
                </c:pt>
                <c:pt idx="6">
                  <c:v>-24.04</c:v>
                </c:pt>
                <c:pt idx="7">
                  <c:v>-23.750380132907821</c:v>
                </c:pt>
                <c:pt idx="8">
                  <c:v>-24.20091102318618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44A-4853-A89B-55D87D08D5CD}"/>
            </c:ext>
          </c:extLst>
        </c:ser>
        <c:ser>
          <c:idx val="1"/>
          <c:order val="1"/>
          <c:tx>
            <c:strRef>
              <c:f>iedzivotaji!$C$1228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iedzivotaji!$A$1229:$A$1253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iedzivotaji!$C$1229:$C$1253</c:f>
              <c:numCache>
                <c:formatCode>0.0_ ;[Red]\-0.0\ </c:formatCode>
                <c:ptCount val="9"/>
                <c:pt idx="0">
                  <c:v>-1.567520573558653</c:v>
                </c:pt>
                <c:pt idx="1">
                  <c:v>-9.5851941834291949</c:v>
                </c:pt>
                <c:pt idx="2">
                  <c:v>-13.349530172567782</c:v>
                </c:pt>
                <c:pt idx="3">
                  <c:v>-21.466999999999999</c:v>
                </c:pt>
                <c:pt idx="4" formatCode="0.0">
                  <c:v>-22.20590195662156</c:v>
                </c:pt>
                <c:pt idx="5">
                  <c:v>-24.1</c:v>
                </c:pt>
                <c:pt idx="6">
                  <c:v>-25.23</c:v>
                </c:pt>
                <c:pt idx="7">
                  <c:v>-24.770419120878032</c:v>
                </c:pt>
                <c:pt idx="8">
                  <c:v>-25.290802446887824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44A-4853-A89B-55D87D08D5CD}"/>
            </c:ext>
          </c:extLst>
        </c:ser>
        <c:ser>
          <c:idx val="2"/>
          <c:order val="2"/>
          <c:tx>
            <c:strRef>
              <c:f>iedzivotaji!$D$1228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iedzivotaji!$A$1229:$A$1253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iedzivotaji!$D$1229:$D$1253</c:f>
              <c:numCache>
                <c:formatCode>0.0_ ;[Red]\-0.0\ </c:formatCode>
                <c:ptCount val="9"/>
                <c:pt idx="0">
                  <c:v>-1.349956721486123</c:v>
                </c:pt>
                <c:pt idx="1">
                  <c:v>-5.0111525401158445</c:v>
                </c:pt>
                <c:pt idx="2">
                  <c:v>-8.8804181370264246</c:v>
                </c:pt>
                <c:pt idx="3">
                  <c:v>-22.109000000000002</c:v>
                </c:pt>
                <c:pt idx="4" formatCode="0.0">
                  <c:v>-28.675564939798406</c:v>
                </c:pt>
                <c:pt idx="5">
                  <c:v>-32.4</c:v>
                </c:pt>
                <c:pt idx="6">
                  <c:v>-33.71</c:v>
                </c:pt>
                <c:pt idx="7">
                  <c:v>-33.933254572723698</c:v>
                </c:pt>
                <c:pt idx="8">
                  <c:v>-34.813865218812055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44A-4853-A89B-55D87D08D5CD}"/>
            </c:ext>
          </c:extLst>
        </c:ser>
        <c:ser>
          <c:idx val="3"/>
          <c:order val="3"/>
          <c:tx>
            <c:strRef>
              <c:f>iedzivotaji!$E$1228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iedzivotaji!$A$1229:$A$1253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iedzivotaji!$E$1229:$E$1253</c:f>
              <c:numCache>
                <c:formatCode>0.0_ ;[Red]\-0.0\ </c:formatCode>
                <c:ptCount val="9"/>
                <c:pt idx="0">
                  <c:v>-0.2418141686232218</c:v>
                </c:pt>
                <c:pt idx="1">
                  <c:v>-10.788848430316762</c:v>
                </c:pt>
                <c:pt idx="2">
                  <c:v>-7.0885292918500085</c:v>
                </c:pt>
                <c:pt idx="3">
                  <c:v>-16.152000000000001</c:v>
                </c:pt>
                <c:pt idx="4" formatCode="0.0">
                  <c:v>-14.180824594342937</c:v>
                </c:pt>
                <c:pt idx="5">
                  <c:v>-15.5</c:v>
                </c:pt>
                <c:pt idx="6">
                  <c:v>-16.510000000000002</c:v>
                </c:pt>
                <c:pt idx="7">
                  <c:v>-16.29497336325197</c:v>
                </c:pt>
                <c:pt idx="8">
                  <c:v>-16.501045625925414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44A-4853-A89B-55D87D08D5CD}"/>
            </c:ext>
          </c:extLst>
        </c:ser>
        <c:ser>
          <c:idx val="8"/>
          <c:order val="4"/>
          <c:tx>
            <c:strRef>
              <c:f>iedzivotaji!$F$1228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5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5">
                  <a:lumMod val="5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</c:spPr>
          </c:marker>
          <c:cat>
            <c:strRef>
              <c:f>iedzivotaji!$A$1229:$A$1253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iedzivotaji!$F$1229:$F$1253</c:f>
              <c:numCache>
                <c:formatCode>0.0_ ;[Red]\-0.0\ </c:formatCode>
                <c:ptCount val="9"/>
                <c:pt idx="2">
                  <c:v>-7.3</c:v>
                </c:pt>
                <c:pt idx="3">
                  <c:v>-13.7</c:v>
                </c:pt>
                <c:pt idx="4" formatCode="0.0">
                  <c:v>-21.437062937062933</c:v>
                </c:pt>
                <c:pt idx="5">
                  <c:v>-24.4</c:v>
                </c:pt>
                <c:pt idx="6">
                  <c:v>-25.11</c:v>
                </c:pt>
                <c:pt idx="7">
                  <c:v>-25.048951048951054</c:v>
                </c:pt>
                <c:pt idx="8">
                  <c:v>-26.048951048951054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A44A-4853-A89B-55D87D08D5CD}"/>
            </c:ext>
          </c:extLst>
        </c:ser>
        <c:ser>
          <c:idx val="4"/>
          <c:order val="5"/>
          <c:tx>
            <c:strRef>
              <c:f>iedzivotaji!$G$1228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iedzivotaji!$A$1229:$A$1253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iedzivotaji!$G$1229:$G$1253</c:f>
              <c:numCache>
                <c:formatCode>0.0_ ;[Red]\-0.0\ </c:formatCode>
                <c:ptCount val="9"/>
                <c:pt idx="0">
                  <c:v>-0.41352304758046898</c:v>
                </c:pt>
                <c:pt idx="1">
                  <c:v>-5.7521899843030155</c:v>
                </c:pt>
                <c:pt idx="2">
                  <c:v>-6.1522102384930974</c:v>
                </c:pt>
                <c:pt idx="3">
                  <c:v>-14.000999999999999</c:v>
                </c:pt>
                <c:pt idx="4" formatCode="0.0">
                  <c:v>-12.900554919404556</c:v>
                </c:pt>
                <c:pt idx="5">
                  <c:v>-11.5</c:v>
                </c:pt>
                <c:pt idx="6">
                  <c:v>-10.93</c:v>
                </c:pt>
                <c:pt idx="7">
                  <c:v>-9.8775654012155343</c:v>
                </c:pt>
                <c:pt idx="8">
                  <c:v>-8.1229630934554677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A44A-4853-A89B-55D87D08D5CD}"/>
            </c:ext>
          </c:extLst>
        </c:ser>
        <c:ser>
          <c:idx val="5"/>
          <c:order val="6"/>
          <c:tx>
            <c:strRef>
              <c:f>iedzivotaji!$H$1228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iedzivotaji!$A$1229:$A$1253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iedzivotaji!$H$1229:$H$1253</c:f>
              <c:numCache>
                <c:formatCode>0.0_ ;[Red]\-0.0\ </c:formatCode>
                <c:ptCount val="9"/>
                <c:pt idx="0">
                  <c:v>-1.7761865344915293</c:v>
                </c:pt>
                <c:pt idx="1">
                  <c:v>-11.104905705537988</c:v>
                </c:pt>
                <c:pt idx="2">
                  <c:v>-14.317200386951356</c:v>
                </c:pt>
                <c:pt idx="3">
                  <c:v>-23.297999999999998</c:v>
                </c:pt>
                <c:pt idx="4" formatCode="0.0">
                  <c:v>-25.420272925184534</c:v>
                </c:pt>
                <c:pt idx="5">
                  <c:v>-27.8</c:v>
                </c:pt>
                <c:pt idx="6">
                  <c:v>-28.47</c:v>
                </c:pt>
                <c:pt idx="7">
                  <c:v>-28.754845218499455</c:v>
                </c:pt>
                <c:pt idx="8">
                  <c:v>-29.188127223490682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A44A-4853-A89B-55D87D08D5CD}"/>
            </c:ext>
          </c:extLst>
        </c:ser>
        <c:ser>
          <c:idx val="6"/>
          <c:order val="7"/>
          <c:tx>
            <c:strRef>
              <c:f>iedzivotaji!$I$1228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iedzivotaji!$A$1229:$A$1253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iedzivotaji!$I$1229:$I$1253</c:f>
              <c:numCache>
                <c:formatCode>0.0_ ;[Red]\-0.0\ </c:formatCode>
                <c:ptCount val="9"/>
                <c:pt idx="0">
                  <c:v>-0.85786934721133434</c:v>
                </c:pt>
                <c:pt idx="1">
                  <c:v>-7.1196026710391891</c:v>
                </c:pt>
                <c:pt idx="2">
                  <c:v>-12.915567595827099</c:v>
                </c:pt>
                <c:pt idx="3">
                  <c:v>-22.952999999999999</c:v>
                </c:pt>
                <c:pt idx="4" formatCode="0.0">
                  <c:v>-31.773595872992814</c:v>
                </c:pt>
                <c:pt idx="5">
                  <c:v>-35</c:v>
                </c:pt>
                <c:pt idx="6">
                  <c:v>-35.86</c:v>
                </c:pt>
                <c:pt idx="7">
                  <c:v>-36.113734893070792</c:v>
                </c:pt>
                <c:pt idx="8">
                  <c:v>-36.711957179878418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A44A-4853-A89B-55D87D08D5CD}"/>
            </c:ext>
          </c:extLst>
        </c:ser>
        <c:ser>
          <c:idx val="9"/>
          <c:order val="8"/>
          <c:tx>
            <c:strRef>
              <c:f>iedzivotaji!$J$1228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iedzivotaji!$A$1229:$A$1253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iedzivotaji!$J$1229:$J$1253</c:f>
              <c:numCache>
                <c:formatCode>0.0_ ;[Red]\-0.0\ </c:formatCode>
                <c:ptCount val="9"/>
                <c:pt idx="2">
                  <c:v>-7.3</c:v>
                </c:pt>
                <c:pt idx="3">
                  <c:v>-13.2</c:v>
                </c:pt>
                <c:pt idx="4" formatCode="0.0">
                  <c:v>-20.151462994836493</c:v>
                </c:pt>
                <c:pt idx="5">
                  <c:v>-20.9</c:v>
                </c:pt>
                <c:pt idx="6">
                  <c:v>-21.66</c:v>
                </c:pt>
                <c:pt idx="7">
                  <c:v>-22.25473321858864</c:v>
                </c:pt>
                <c:pt idx="8">
                  <c:v>-22.974182444061967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A44A-4853-A89B-55D87D08D5CD}"/>
            </c:ext>
          </c:extLst>
        </c:ser>
        <c:ser>
          <c:idx val="7"/>
          <c:order val="9"/>
          <c:tx>
            <c:strRef>
              <c:f>iedzivotaji!$K$1228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iedzivotaji!$A$1229:$A$1253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iedzivotaji!$K$1229:$K$1253</c:f>
              <c:numCache>
                <c:formatCode>0.0_ ;[Red]\-0.0\ </c:formatCode>
                <c:ptCount val="9"/>
                <c:pt idx="0">
                  <c:v>-0.60419104350602026</c:v>
                </c:pt>
                <c:pt idx="1">
                  <c:v>-6.8545899372407177</c:v>
                </c:pt>
                <c:pt idx="2">
                  <c:v>-6.8056589724497627</c:v>
                </c:pt>
                <c:pt idx="3">
                  <c:v>-18.042999999999999</c:v>
                </c:pt>
                <c:pt idx="4" formatCode="0.0">
                  <c:v>-19.209001633000028</c:v>
                </c:pt>
                <c:pt idx="5">
                  <c:v>-25.3</c:v>
                </c:pt>
                <c:pt idx="6">
                  <c:v>-26.88</c:v>
                </c:pt>
                <c:pt idx="7">
                  <c:v>-26.295774332818837</c:v>
                </c:pt>
                <c:pt idx="8">
                  <c:v>-26.998188041071074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A44A-4853-A89B-55D87D08D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79307616"/>
        <c:axId val="-379307072"/>
      </c:lineChart>
      <c:catAx>
        <c:axId val="-379307616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solidFill>
            <a:schemeClr val="accent2"/>
          </a:solidFill>
          <a:ln w="9525">
            <a:solidFill>
              <a:srgbClr val="FF0000"/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7930707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379307072"/>
        <c:scaling>
          <c:orientation val="minMax"/>
          <c:max val="2"/>
          <c:min val="-38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_ ;[Red]\-0.0\ 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07616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iedzīvotāju skaits </a:t>
            </a:r>
          </a:p>
        </c:rich>
      </c:tx>
      <c:layout>
        <c:manualLayout>
          <c:xMode val="edge"/>
          <c:yMode val="edge"/>
          <c:x val="0.47934775944977681"/>
          <c:y val="1.41641429436705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21443761135697"/>
          <c:y val="9.9030508022524888E-2"/>
          <c:w val="0.82923355074177962"/>
          <c:h val="0.69454613785286079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iedzivotaji!$B$3</c:f>
              <c:strCache>
                <c:ptCount val="1"/>
                <c:pt idx="0">
                  <c:v>iedzīvotāju skaits kopā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  <a:effectLst/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iedzivotaji!$A$4:$A$30</c:f>
              <c:numCache>
                <c:formatCode>General</c:formatCode>
                <c:ptCount val="10"/>
                <c:pt idx="0">
                  <c:v>1930</c:v>
                </c:pt>
                <c:pt idx="1">
                  <c:v>1990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iedzivotaji!$B$4:$B$30</c:f>
              <c:numCache>
                <c:formatCode>#,##0</c:formatCode>
                <c:ptCount val="10"/>
                <c:pt idx="0">
                  <c:v>57238</c:v>
                </c:pt>
                <c:pt idx="1">
                  <c:v>113826</c:v>
                </c:pt>
                <c:pt idx="2">
                  <c:v>87859</c:v>
                </c:pt>
                <c:pt idx="3">
                  <c:v>83041</c:v>
                </c:pt>
                <c:pt idx="4">
                  <c:v>76910</c:v>
                </c:pt>
                <c:pt idx="5">
                  <c:v>70228</c:v>
                </c:pt>
                <c:pt idx="6">
                  <c:v>67964</c:v>
                </c:pt>
                <c:pt idx="7">
                  <c:v>67360</c:v>
                </c:pt>
                <c:pt idx="8">
                  <c:v>67088</c:v>
                </c:pt>
                <c:pt idx="9">
                  <c:v>66680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F24-40EE-B7BA-63A4C49E78C3}"/>
            </c:ext>
          </c:extLst>
        </c:ser>
        <c:ser>
          <c:idx val="1"/>
          <c:order val="1"/>
          <c:tx>
            <c:strRef>
              <c:f>iedzivotaji!$C$3</c:f>
              <c:strCache>
                <c:ptCount val="1"/>
                <c:pt idx="0">
                  <c:v>   t.ai skaitā vīrieši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  <a:prstDash val="solid"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iedzivotaji!$A$4:$A$30</c:f>
              <c:numCache>
                <c:formatCode>General</c:formatCode>
                <c:ptCount val="10"/>
                <c:pt idx="0">
                  <c:v>1930</c:v>
                </c:pt>
                <c:pt idx="1">
                  <c:v>1990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iedzivotaji!$C$4:$C$30</c:f>
              <c:numCache>
                <c:formatCode>#,##0</c:formatCode>
                <c:ptCount val="10"/>
                <c:pt idx="0">
                  <c:v>25817</c:v>
                </c:pt>
                <c:pt idx="1">
                  <c:v>53565</c:v>
                </c:pt>
                <c:pt idx="2">
                  <c:v>39810</c:v>
                </c:pt>
                <c:pt idx="3">
                  <c:v>37257</c:v>
                </c:pt>
                <c:pt idx="4">
                  <c:v>34422</c:v>
                </c:pt>
                <c:pt idx="5">
                  <c:v>31013</c:v>
                </c:pt>
                <c:pt idx="6">
                  <c:v>30355</c:v>
                </c:pt>
                <c:pt idx="7">
                  <c:v>30157</c:v>
                </c:pt>
                <c:pt idx="8">
                  <c:v>30001</c:v>
                </c:pt>
                <c:pt idx="9">
                  <c:v>29836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F24-40EE-B7BA-63A4C49E78C3}"/>
            </c:ext>
          </c:extLst>
        </c:ser>
        <c:ser>
          <c:idx val="2"/>
          <c:order val="2"/>
          <c:tx>
            <c:strRef>
              <c:f>iedzivotaji!$D$3</c:f>
              <c:strCache>
                <c:ptCount val="1"/>
                <c:pt idx="0">
                  <c:v>   tai skaitā sievietes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chemeClr val="accent6">
                    <a:lumMod val="75000"/>
                  </a:schemeClr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iedzivotaji!$A$4:$A$30</c:f>
              <c:numCache>
                <c:formatCode>General</c:formatCode>
                <c:ptCount val="10"/>
                <c:pt idx="0">
                  <c:v>1930</c:v>
                </c:pt>
                <c:pt idx="1">
                  <c:v>1990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iedzivotaji!$D$4:$D$30</c:f>
              <c:numCache>
                <c:formatCode>#,##0</c:formatCode>
                <c:ptCount val="10"/>
                <c:pt idx="0">
                  <c:v>31421</c:v>
                </c:pt>
                <c:pt idx="1">
                  <c:v>60772</c:v>
                </c:pt>
                <c:pt idx="2">
                  <c:v>48049</c:v>
                </c:pt>
                <c:pt idx="3">
                  <c:v>45784</c:v>
                </c:pt>
                <c:pt idx="4">
                  <c:v>42488</c:v>
                </c:pt>
                <c:pt idx="5">
                  <c:v>39215</c:v>
                </c:pt>
                <c:pt idx="6">
                  <c:v>37609</c:v>
                </c:pt>
                <c:pt idx="7">
                  <c:v>37203</c:v>
                </c:pt>
                <c:pt idx="8">
                  <c:v>37087</c:v>
                </c:pt>
                <c:pt idx="9">
                  <c:v>36844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24-40EE-B7BA-63A4C49E7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79304896"/>
        <c:axId val="-379304352"/>
      </c:lineChart>
      <c:catAx>
        <c:axId val="-379304896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04352"/>
        <c:crosses val="autoZero"/>
        <c:auto val="1"/>
        <c:lblAlgn val="ctr"/>
        <c:lblOffset val="100"/>
        <c:tickMarkSkip val="1"/>
        <c:noMultiLvlLbl val="0"/>
      </c:catAx>
      <c:valAx>
        <c:axId val="-379304352"/>
        <c:scaling>
          <c:orientation val="minMax"/>
          <c:max val="120000"/>
          <c:min val="2400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379304896"/>
        <c:crosses val="autoZero"/>
        <c:crossBetween val="between"/>
        <c:majorUnit val="9600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Laulību raksturojošie rādītāji Liepājā </a:t>
            </a:r>
          </a:p>
        </c:rich>
      </c:tx>
      <c:layout>
        <c:manualLayout>
          <c:xMode val="edge"/>
          <c:yMode val="edge"/>
          <c:x val="0.5316595891692697"/>
          <c:y val="1.1086474501108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532768433559867"/>
          <c:y val="8.6474594731537055E-2"/>
          <c:w val="0.64519685047764697"/>
          <c:h val="0.6895794605514877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iedzivotaji!$D$70</c:f>
              <c:strCache>
                <c:ptCount val="1"/>
                <c:pt idx="0">
                  <c:v>Laulību stabilitāte (šķirto laulību skaits uz 100 reģistrētajām laulībām)</c:v>
                </c:pt>
              </c:strCache>
            </c:strRef>
          </c:tx>
          <c:spPr>
            <a:noFill/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iedzivotaji!$A$75:$A$92</c:f>
              <c:strCache>
                <c:ptCount val="14"/>
                <c:pt idx="0">
                  <c:v>2005</c:v>
                </c:pt>
                <c:pt idx="1">
                  <c:v>2010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iedzivotaji!$D$75:$D$92</c:f>
              <c:numCache>
                <c:formatCode>General</c:formatCode>
                <c:ptCount val="14"/>
                <c:pt idx="0" formatCode="#\ ##0.0_ ;[Red]\-#\ ##0.0\ ">
                  <c:v>63.6</c:v>
                </c:pt>
                <c:pt idx="1">
                  <c:v>69.5</c:v>
                </c:pt>
                <c:pt idx="2">
                  <c:v>66.8</c:v>
                </c:pt>
                <c:pt idx="3">
                  <c:v>63.6</c:v>
                </c:pt>
                <c:pt idx="4">
                  <c:v>48.7</c:v>
                </c:pt>
                <c:pt idx="5">
                  <c:v>46.2</c:v>
                </c:pt>
                <c:pt idx="6">
                  <c:v>51.6</c:v>
                </c:pt>
                <c:pt idx="7">
                  <c:v>47.2</c:v>
                </c:pt>
                <c:pt idx="8">
                  <c:v>47.1</c:v>
                </c:pt>
                <c:pt idx="9">
                  <c:v>45.5</c:v>
                </c:pt>
                <c:pt idx="10" formatCode="0.0_ ;[Red]\-0.0\ ">
                  <c:v>50</c:v>
                </c:pt>
                <c:pt idx="11">
                  <c:v>45.8</c:v>
                </c:pt>
                <c:pt idx="12">
                  <c:v>45.3</c:v>
                </c:pt>
                <c:pt idx="13">
                  <c:v>45.2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A-4A1B-9D09-A0A539E1A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85850128"/>
        <c:axId val="-385847952"/>
      </c:barChart>
      <c:lineChart>
        <c:grouping val="standard"/>
        <c:varyColors val="0"/>
        <c:ser>
          <c:idx val="0"/>
          <c:order val="0"/>
          <c:tx>
            <c:strRef>
              <c:f>iedzivotaji!$B$70</c:f>
              <c:strCache>
                <c:ptCount val="1"/>
                <c:pt idx="0">
                  <c:v>Šķirto laulību skaita pārmaiņas (% pret 2000.gadu) 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iedzivotaji!$A$75:$A$92</c:f>
              <c:strCache>
                <c:ptCount val="14"/>
                <c:pt idx="0">
                  <c:v>2005</c:v>
                </c:pt>
                <c:pt idx="1">
                  <c:v>2010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iedzivotaji!$B$75:$B$92</c:f>
              <c:numCache>
                <c:formatCode>0.0_ ;[Red]\-0.0\ </c:formatCode>
                <c:ptCount val="14"/>
                <c:pt idx="0">
                  <c:v>-11.5</c:v>
                </c:pt>
                <c:pt idx="1">
                  <c:v>-34.299999999999997</c:v>
                </c:pt>
                <c:pt idx="2">
                  <c:v>-27.9</c:v>
                </c:pt>
                <c:pt idx="3">
                  <c:v>-21.2</c:v>
                </c:pt>
                <c:pt idx="4">
                  <c:v>-38.6</c:v>
                </c:pt>
                <c:pt idx="5">
                  <c:v>-38.9</c:v>
                </c:pt>
                <c:pt idx="6">
                  <c:v>-34</c:v>
                </c:pt>
                <c:pt idx="7">
                  <c:v>-39.1</c:v>
                </c:pt>
                <c:pt idx="8">
                  <c:v>-36.6</c:v>
                </c:pt>
                <c:pt idx="9">
                  <c:v>-39.9</c:v>
                </c:pt>
                <c:pt idx="10">
                  <c:v>-50.1</c:v>
                </c:pt>
                <c:pt idx="11">
                  <c:v>-50.1</c:v>
                </c:pt>
                <c:pt idx="12" formatCode="0.0">
                  <c:v>-51.7</c:v>
                </c:pt>
                <c:pt idx="13" formatCode="0.0">
                  <c:v>-52.7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4AA-4A1B-9D09-A0A539E1A9CB}"/>
            </c:ext>
          </c:extLst>
        </c:ser>
        <c:ser>
          <c:idx val="1"/>
          <c:order val="1"/>
          <c:tx>
            <c:strRef>
              <c:f>iedzivotaji!$C$70</c:f>
              <c:strCache>
                <c:ptCount val="1"/>
                <c:pt idx="0">
                  <c:v>Reģistrēto laulību skaita pārmaiņas (% pret 2000.gadu) 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iedzivotaji!$A$75:$A$92</c:f>
              <c:strCache>
                <c:ptCount val="14"/>
                <c:pt idx="0">
                  <c:v>2005</c:v>
                </c:pt>
                <c:pt idx="1">
                  <c:v>2010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strCache>
            </c:strRef>
          </c:cat>
          <c:val>
            <c:numRef>
              <c:f>iedzivotaji!$C$75:$C$92</c:f>
              <c:numCache>
                <c:formatCode>0.0_ ;[Red]\-0.0\ </c:formatCode>
                <c:ptCount val="14"/>
                <c:pt idx="0">
                  <c:v>44.7</c:v>
                </c:pt>
                <c:pt idx="1">
                  <c:v>-1.6</c:v>
                </c:pt>
                <c:pt idx="2">
                  <c:v>12.2</c:v>
                </c:pt>
                <c:pt idx="3">
                  <c:v>28.7</c:v>
                </c:pt>
                <c:pt idx="4">
                  <c:v>31.3</c:v>
                </c:pt>
                <c:pt idx="5">
                  <c:v>37.5</c:v>
                </c:pt>
                <c:pt idx="6">
                  <c:v>33</c:v>
                </c:pt>
                <c:pt idx="7">
                  <c:v>34</c:v>
                </c:pt>
                <c:pt idx="8">
                  <c:v>39.9</c:v>
                </c:pt>
                <c:pt idx="9">
                  <c:v>37.5</c:v>
                </c:pt>
                <c:pt idx="10">
                  <c:v>3.7</c:v>
                </c:pt>
                <c:pt idx="11">
                  <c:v>13.3</c:v>
                </c:pt>
                <c:pt idx="12" formatCode="0.0">
                  <c:v>10.9</c:v>
                </c:pt>
                <c:pt idx="13" formatCode="0.0">
                  <c:v>8.8000000000000007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4AA-4A1B-9D09-A0A539E1A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5854480"/>
        <c:axId val="-385851760"/>
      </c:lineChart>
      <c:catAx>
        <c:axId val="-385850128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47952"/>
        <c:crosses val="autoZero"/>
        <c:auto val="1"/>
        <c:lblAlgn val="ctr"/>
        <c:lblOffset val="100"/>
        <c:tickMarkSkip val="1"/>
        <c:noMultiLvlLbl val="0"/>
      </c:catAx>
      <c:valAx>
        <c:axId val="-385847952"/>
        <c:scaling>
          <c:orientation val="minMax"/>
          <c:max val="90"/>
          <c:min val="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\ ##0.0_ ;[Red]\-#\ ##0.0\ " sourceLinked="1"/>
        <c:majorTickMark val="out"/>
        <c:minorTickMark val="none"/>
        <c:tickLblPos val="nextTo"/>
        <c:spPr>
          <a:ln w="3175">
            <a:solidFill>
              <a:srgbClr val="E5E1DF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E5E1DF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50128"/>
        <c:crosses val="autoZero"/>
        <c:crossBetween val="between"/>
        <c:majorUnit val="7"/>
      </c:valAx>
      <c:catAx>
        <c:axId val="-385854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385851760"/>
        <c:crosses val="autoZero"/>
        <c:auto val="1"/>
        <c:lblAlgn val="ctr"/>
        <c:lblOffset val="100"/>
        <c:noMultiLvlLbl val="0"/>
      </c:catAx>
      <c:valAx>
        <c:axId val="-385851760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ln w="3175">
            <a:solidFill>
              <a:srgbClr val="E5E1DF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chemeClr val="bg1">
                    <a:lumMod val="65000"/>
                  </a:schemeClr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54480"/>
        <c:crosses val="max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3175">
          <a:solidFill>
            <a:srgbClr val="E5E1D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mirstības koeficients (mirušo iedzīvotāju skaits attiecībā pret dzimušo skaitu), reizes</a:t>
            </a:r>
          </a:p>
        </c:rich>
      </c:tx>
      <c:layout>
        <c:manualLayout>
          <c:xMode val="edge"/>
          <c:yMode val="edge"/>
          <c:x val="0.14689898009324176"/>
          <c:y val="1.36609749623993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69539424010354"/>
          <c:y val="0.10931080244182959"/>
          <c:w val="0.86269133115705476"/>
          <c:h val="0.71038440911140577"/>
        </c:manualLayout>
      </c:layout>
      <c:lineChart>
        <c:grouping val="standard"/>
        <c:varyColors val="0"/>
        <c:ser>
          <c:idx val="1"/>
          <c:order val="0"/>
          <c:tx>
            <c:strRef>
              <c:f>iedzivotaji!$B$542</c:f>
              <c:strCache>
                <c:ptCount val="1"/>
                <c:pt idx="0">
                  <c:v>Liepāja, reizes</c:v>
                </c:pt>
              </c:strCache>
            </c:strRef>
          </c:tx>
          <c:spPr>
            <a:ln w="25400">
              <a:solidFill>
                <a:srgbClr val="99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0000"/>
              </a:solidFill>
              <a:ln w="15875">
                <a:solidFill>
                  <a:srgbClr val="99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iedzivotaji!$A$543:$A$575</c:f>
              <c:numCache>
                <c:formatCode>General</c:formatCode>
                <c:ptCount val="13"/>
                <c:pt idx="0">
                  <c:v>1991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iedzivotaji!$B$543:$B$575</c:f>
              <c:numCache>
                <c:formatCode>0.00</c:formatCode>
                <c:ptCount val="13"/>
                <c:pt idx="0">
                  <c:v>0.93113342898134865</c:v>
                </c:pt>
                <c:pt idx="1">
                  <c:v>1.4345238095238095</c:v>
                </c:pt>
                <c:pt idx="2">
                  <c:v>1.3238993710691824</c:v>
                </c:pt>
                <c:pt idx="3" formatCode="General">
                  <c:v>1.52</c:v>
                </c:pt>
                <c:pt idx="4" formatCode="General">
                  <c:v>1.1499999999999999</c:v>
                </c:pt>
                <c:pt idx="5" formatCode="General">
                  <c:v>1.27</c:v>
                </c:pt>
                <c:pt idx="6" formatCode="General">
                  <c:v>1.27</c:v>
                </c:pt>
                <c:pt idx="7" formatCode="General">
                  <c:v>1.41</c:v>
                </c:pt>
                <c:pt idx="8" formatCode="General">
                  <c:v>1.19</c:v>
                </c:pt>
                <c:pt idx="9" formatCode="General">
                  <c:v>1.53</c:v>
                </c:pt>
                <c:pt idx="10" formatCode="General">
                  <c:v>1.75</c:v>
                </c:pt>
                <c:pt idx="11" formatCode="General">
                  <c:v>1.81</c:v>
                </c:pt>
                <c:pt idx="12" formatCode="General">
                  <c:v>1.77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FA5-45EC-8D1D-422FB96B27F0}"/>
            </c:ext>
          </c:extLst>
        </c:ser>
        <c:ser>
          <c:idx val="0"/>
          <c:order val="1"/>
          <c:tx>
            <c:strRef>
              <c:f>iedzivotaji!$C$542</c:f>
              <c:strCache>
                <c:ptCount val="1"/>
                <c:pt idx="0">
                  <c:v>Latvija, reizes</c:v>
                </c:pt>
              </c:strCache>
            </c:strRef>
          </c:tx>
          <c:spPr>
            <a:ln w="25400">
              <a:solidFill>
                <a:srgbClr val="006600"/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rgbClr val="006600"/>
              </a:solidFill>
              <a:ln w="15875">
                <a:solidFill>
                  <a:srgbClr val="0066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iedzivotaji!$A$543:$A$575</c:f>
              <c:numCache>
                <c:formatCode>General</c:formatCode>
                <c:ptCount val="13"/>
                <c:pt idx="0">
                  <c:v>1991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iedzivotaji!$C$543:$C$575</c:f>
              <c:numCache>
                <c:formatCode>0.00</c:formatCode>
                <c:ptCount val="13"/>
                <c:pt idx="0">
                  <c:v>1.0033494066352899</c:v>
                </c:pt>
                <c:pt idx="1">
                  <c:v>1.5919426594167079</c:v>
                </c:pt>
                <c:pt idx="2">
                  <c:v>1.5247243801460668</c:v>
                </c:pt>
                <c:pt idx="3" formatCode="General">
                  <c:v>1.56</c:v>
                </c:pt>
                <c:pt idx="4">
                  <c:v>1.3</c:v>
                </c:pt>
                <c:pt idx="5">
                  <c:v>1.3</c:v>
                </c:pt>
                <c:pt idx="6" formatCode="General">
                  <c:v>1.38</c:v>
                </c:pt>
                <c:pt idx="7" formatCode="General">
                  <c:v>1.49</c:v>
                </c:pt>
                <c:pt idx="8" formatCode="General">
                  <c:v>1.48</c:v>
                </c:pt>
                <c:pt idx="9" formatCode="General">
                  <c:v>1.64</c:v>
                </c:pt>
                <c:pt idx="10" formatCode="General">
                  <c:v>1.99</c:v>
                </c:pt>
                <c:pt idx="11" formatCode="General">
                  <c:v>1.93</c:v>
                </c:pt>
                <c:pt idx="12" formatCode="General">
                  <c:v>1.93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FA5-45EC-8D1D-422FB96B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5468288"/>
        <c:axId val="-365465024"/>
      </c:lineChart>
      <c:catAx>
        <c:axId val="-365468288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5465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365465024"/>
        <c:scaling>
          <c:orientation val="minMax"/>
          <c:max val="2.1"/>
          <c:min val="0.9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crossAx val="-365468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/>
              <a:t>Iedzīvotāju mirstības koeficients 2023. gadā (mirušo skaits attiecībā pret dzimušo skaitu), reizes</a:t>
            </a:r>
          </a:p>
        </c:rich>
      </c:tx>
      <c:layout>
        <c:manualLayout>
          <c:xMode val="edge"/>
          <c:yMode val="edge"/>
          <c:x val="0.22675324626785479"/>
          <c:y val="1.766784452296819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iedzivotaji!$B$584</c:f>
              <c:strCache>
                <c:ptCount val="1"/>
                <c:pt idx="0">
                  <c:v>reizes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iedzivotaji!$A$585:$A$594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iedzivotaji!$B$585:$B$594</c:f>
              <c:numCache>
                <c:formatCode>0.00</c:formatCode>
                <c:ptCount val="10"/>
                <c:pt idx="0">
                  <c:v>1.9345065562456867</c:v>
                </c:pt>
                <c:pt idx="1">
                  <c:v>2.0684898929845423</c:v>
                </c:pt>
                <c:pt idx="2">
                  <c:v>2.6787878787878787</c:v>
                </c:pt>
                <c:pt idx="3">
                  <c:v>1.523076923076923</c:v>
                </c:pt>
                <c:pt idx="4">
                  <c:v>1.8475609756097562</c:v>
                </c:pt>
                <c:pt idx="5">
                  <c:v>1.4504854368932039</c:v>
                </c:pt>
                <c:pt idx="6">
                  <c:v>1.7655677655677655</c:v>
                </c:pt>
                <c:pt idx="7">
                  <c:v>2.3131868131868134</c:v>
                </c:pt>
                <c:pt idx="8">
                  <c:v>1.5459183673469388</c:v>
                </c:pt>
                <c:pt idx="9">
                  <c:v>2.2400000000000002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1-46B4-BF09-41F223E3882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-365470464"/>
        <c:axId val="-365471552"/>
      </c:barChart>
      <c:catAx>
        <c:axId val="-365470464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lv-LV"/>
          </a:p>
        </c:txPr>
        <c:crossAx val="-365471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365471552"/>
        <c:scaling>
          <c:orientation val="minMax"/>
          <c:max val="3.3"/>
          <c:min val="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olid"/>
            </a:ln>
          </c:spPr>
        </c:majorGridlines>
        <c:numFmt formatCode="0.00" sourceLinked="1"/>
        <c:majorTickMark val="none"/>
        <c:minorTickMark val="none"/>
        <c:tickLblPos val="nextTo"/>
        <c:crossAx val="-365470464"/>
        <c:crosses val="autoZero"/>
        <c:crossBetween val="between"/>
        <c:majorUnit val="0.33000000000000007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 panose="02020603050405020304" pitchFamily="18" charset="0"/>
          <a:ea typeface="Arial"/>
          <a:cs typeface="Times New Roman" panose="02020603050405020304" pitchFamily="18" charset="0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pilsētas iedzīvotāju skaita pārmaiņas veidojošie faktori (cilvēku skaits) </a:t>
            </a:r>
          </a:p>
        </c:rich>
      </c:tx>
      <c:layout>
        <c:manualLayout>
          <c:xMode val="edge"/>
          <c:yMode val="edge"/>
          <c:x val="0.31699386297005377"/>
          <c:y val="2.248602950889344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973875329643385"/>
          <c:y val="8.7719512941320438E-2"/>
          <c:w val="0.81590500738805427"/>
          <c:h val="0.69674355993391668"/>
        </c:manualLayout>
      </c:layout>
      <c:areaChart>
        <c:grouping val="standard"/>
        <c:varyColors val="0"/>
        <c:ser>
          <c:idx val="0"/>
          <c:order val="0"/>
          <c:tx>
            <c:strRef>
              <c:f>iedzivotaji!$B$667</c:f>
              <c:strCache>
                <c:ptCount val="1"/>
                <c:pt idx="0">
                  <c:v>Dabiskais pieaugums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 w="19050">
              <a:solidFill>
                <a:schemeClr val="accent3">
                  <a:lumMod val="75000"/>
                </a:schemeClr>
              </a:solidFill>
            </a:ln>
          </c:spPr>
          <c:cat>
            <c:numRef>
              <c:f>iedzivotaji!$A$668:$A$695</c:f>
              <c:numCache>
                <c:formatCode>General</c:formatCode>
                <c:ptCount val="10"/>
                <c:pt idx="0">
                  <c:v>1989</c:v>
                </c:pt>
                <c:pt idx="1">
                  <c:v>1990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iedzivotaji!$B$668:$B$695</c:f>
              <c:numCache>
                <c:formatCode>0_ ;[Red]\-0\ </c:formatCode>
                <c:ptCount val="10"/>
                <c:pt idx="0">
                  <c:v>376</c:v>
                </c:pt>
                <c:pt idx="1">
                  <c:v>319</c:v>
                </c:pt>
                <c:pt idx="2">
                  <c:v>-365</c:v>
                </c:pt>
                <c:pt idx="3">
                  <c:v>-297</c:v>
                </c:pt>
                <c:pt idx="4">
                  <c:v>-334</c:v>
                </c:pt>
                <c:pt idx="5">
                  <c:v>-122</c:v>
                </c:pt>
                <c:pt idx="6">
                  <c:v>-360</c:v>
                </c:pt>
                <c:pt idx="7">
                  <c:v>-533</c:v>
                </c:pt>
                <c:pt idx="8">
                  <c:v>-497</c:v>
                </c:pt>
                <c:pt idx="9">
                  <c:v>-418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6A-44AC-B62F-0AD80582C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365467200"/>
        <c:axId val="-365471008"/>
      </c:areaChart>
      <c:barChart>
        <c:barDir val="col"/>
        <c:grouping val="stacked"/>
        <c:varyColors val="0"/>
        <c:ser>
          <c:idx val="1"/>
          <c:order val="1"/>
          <c:tx>
            <c:strRef>
              <c:f>iedzivotaji!$C$667</c:f>
              <c:strCache>
                <c:ptCount val="1"/>
                <c:pt idx="0">
                  <c:v>Migrācijas saldo</c:v>
                </c:pt>
              </c:strCache>
            </c:strRef>
          </c:tx>
          <c:spPr>
            <a:solidFill>
              <a:schemeClr val="bg1">
                <a:lumMod val="85000"/>
                <a:alpha val="38000"/>
              </a:schemeClr>
            </a:solidFill>
            <a:ln w="25400">
              <a:solidFill>
                <a:srgbClr val="990033"/>
              </a:solidFill>
            </a:ln>
          </c:spPr>
          <c:invertIfNegative val="0"/>
          <c:cat>
            <c:numRef>
              <c:f>iedzivotaji!$A$668:$A$695</c:f>
              <c:numCache>
                <c:formatCode>General</c:formatCode>
                <c:ptCount val="10"/>
                <c:pt idx="0">
                  <c:v>1989</c:v>
                </c:pt>
                <c:pt idx="1">
                  <c:v>1990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iedzivotaji!$C$668:$C$695</c:f>
              <c:numCache>
                <c:formatCode>0_ ;[Red]\-0\ </c:formatCode>
                <c:ptCount val="10"/>
                <c:pt idx="0">
                  <c:v>-525</c:v>
                </c:pt>
                <c:pt idx="1">
                  <c:v>-830</c:v>
                </c:pt>
                <c:pt idx="2">
                  <c:v>-1417</c:v>
                </c:pt>
                <c:pt idx="3">
                  <c:v>-424</c:v>
                </c:pt>
                <c:pt idx="4">
                  <c:v>-1669</c:v>
                </c:pt>
                <c:pt idx="5">
                  <c:v>-373</c:v>
                </c:pt>
                <c:pt idx="6">
                  <c:v>11</c:v>
                </c:pt>
                <c:pt idx="7">
                  <c:v>-71</c:v>
                </c:pt>
                <c:pt idx="8">
                  <c:v>225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6A-44AC-B62F-0AD80582C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365467200"/>
        <c:axId val="-365471008"/>
      </c:barChart>
      <c:lineChart>
        <c:grouping val="standard"/>
        <c:varyColors val="0"/>
        <c:ser>
          <c:idx val="2"/>
          <c:order val="2"/>
          <c:tx>
            <c:strRef>
              <c:f>iedzivotaji!$D$667</c:f>
              <c:strCache>
                <c:ptCount val="1"/>
                <c:pt idx="0">
                  <c:v>iedzīvotāju skaita izmaiņas</c:v>
                </c:pt>
              </c:strCache>
            </c:strRef>
          </c:tx>
          <c:spPr>
            <a:ln w="22225">
              <a:solidFill>
                <a:srgbClr val="CC0000"/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>
                <a:solidFill>
                  <a:srgbClr val="CC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iedzivotaji!$A$668:$A$695</c:f>
              <c:numCache>
                <c:formatCode>General</c:formatCode>
                <c:ptCount val="10"/>
                <c:pt idx="0">
                  <c:v>1989</c:v>
                </c:pt>
                <c:pt idx="1">
                  <c:v>1990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iedzivotaji!$D$668:$D$695</c:f>
              <c:numCache>
                <c:formatCode>0_ ;[Red]\-0\ </c:formatCode>
                <c:ptCount val="10"/>
                <c:pt idx="0">
                  <c:v>-149</c:v>
                </c:pt>
                <c:pt idx="1">
                  <c:v>-511</c:v>
                </c:pt>
                <c:pt idx="2">
                  <c:v>-1782</c:v>
                </c:pt>
                <c:pt idx="3">
                  <c:v>-721</c:v>
                </c:pt>
                <c:pt idx="4">
                  <c:v>-2003</c:v>
                </c:pt>
                <c:pt idx="5">
                  <c:v>-495</c:v>
                </c:pt>
                <c:pt idx="6">
                  <c:v>-349</c:v>
                </c:pt>
                <c:pt idx="7">
                  <c:v>-604</c:v>
                </c:pt>
                <c:pt idx="8">
                  <c:v>-272</c:v>
                </c:pt>
                <c:pt idx="9">
                  <c:v>-408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06A-44AC-B62F-0AD80582C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5467200"/>
        <c:axId val="-365471008"/>
      </c:lineChart>
      <c:catAx>
        <c:axId val="-365467200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71008"/>
        <c:crosses val="autoZero"/>
        <c:auto val="1"/>
        <c:lblAlgn val="ctr"/>
        <c:lblOffset val="100"/>
        <c:tickMarkSkip val="1"/>
        <c:noMultiLvlLbl val="0"/>
      </c:catAx>
      <c:valAx>
        <c:axId val="-365471008"/>
        <c:scaling>
          <c:orientation val="minMax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_ ;[Red]\-0\ 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67200"/>
        <c:crosses val="autoZero"/>
        <c:crossBetween val="midCat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iedzīvotāju skaita sadalījums pēc valstiskās piederības</a:t>
            </a:r>
          </a:p>
        </c:rich>
      </c:tx>
      <c:layout>
        <c:manualLayout>
          <c:xMode val="edge"/>
          <c:yMode val="edge"/>
          <c:x val="0.35582171406656354"/>
          <c:y val="1.3089078150945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63446151688183"/>
          <c:y val="8.3769740584276553E-2"/>
          <c:w val="0.84983723064155092"/>
          <c:h val="0.69110035982028162"/>
        </c:manualLayout>
      </c:layout>
      <c:lineChart>
        <c:grouping val="standard"/>
        <c:varyColors val="0"/>
        <c:ser>
          <c:idx val="1"/>
          <c:order val="0"/>
          <c:tx>
            <c:strRef>
              <c:f>iedzivotaji!$B$710</c:f>
              <c:strCache>
                <c:ptCount val="1"/>
                <c:pt idx="0">
                  <c:v>Pilsoņu skaits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3.8957699192583323E-2"/>
                  <c:y val="4.068076858434608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58,5%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596-4B70-A13A-A5683F7C6C9D}"/>
                </c:ext>
              </c:extLst>
            </c:dLbl>
            <c:dLbl>
              <c:idx val="1"/>
              <c:layout>
                <c:manualLayout>
                  <c:x val="-3.8715916324615539E-2"/>
                  <c:y val="4.424894487020411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67,8%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596-4B70-A13A-A5683F7C6C9D}"/>
                </c:ext>
              </c:extLst>
            </c:dLbl>
            <c:dLbl>
              <c:idx val="2"/>
              <c:layout>
                <c:manualLayout>
                  <c:x val="-4.2826692896553178E-2"/>
                  <c:y val="4.74183258872672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73,5%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F596-4B70-A13A-A5683F7C6C9D}"/>
                </c:ext>
              </c:extLst>
            </c:dLbl>
            <c:dLbl>
              <c:idx val="3"/>
              <c:layout>
                <c:manualLayout>
                  <c:x val="-3.1314948645117989E-2"/>
                  <c:y val="5.71530410550533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77,0%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596-4B70-A13A-A5683F7C6C9D}"/>
                </c:ext>
              </c:extLst>
            </c:dLbl>
            <c:dLbl>
              <c:idx val="4"/>
              <c:layout>
                <c:manualLayout>
                  <c:x val="-3.0373588700877256E-2"/>
                  <c:y val="5.392941935157138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77,5%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F596-4B70-A13A-A5683F7C6C9D}"/>
                </c:ext>
              </c:extLst>
            </c:dLbl>
            <c:dLbl>
              <c:idx val="5"/>
              <c:layout>
                <c:manualLayout>
                  <c:x val="-3.5572390892446758E-2"/>
                  <c:y val="5.237301005376117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78,1%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596-4B70-A13A-A5683F7C6C9D}"/>
                </c:ext>
              </c:extLst>
            </c:dLbl>
            <c:dLbl>
              <c:idx val="6"/>
              <c:layout>
                <c:manualLayout>
                  <c:x val="-3.3154328304526207E-2"/>
                  <c:y val="5.13931973809299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78,8%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596-4B70-A13A-A5683F7C6C9D}"/>
                </c:ext>
              </c:extLst>
            </c:dLbl>
            <c:dLbl>
              <c:idx val="7"/>
              <c:layout>
                <c:manualLayout>
                  <c:x val="-2.2031146836794586E-2"/>
                  <c:y val="6.593964797935759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79,4%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596-4B70-A13A-A5683F7C6C9D}"/>
                </c:ext>
              </c:extLst>
            </c:dLbl>
            <c:dLbl>
              <c:idx val="8"/>
              <c:layout>
                <c:manualLayout>
                  <c:x val="-2.8900487899295588E-2"/>
                  <c:y val="5.186147899695735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79,9%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596-4B70-A13A-A5683F7C6C9D}"/>
                </c:ext>
              </c:extLst>
            </c:dLbl>
            <c:dLbl>
              <c:idx val="9"/>
              <c:layout>
                <c:manualLayout>
                  <c:x val="-2.906870887714396E-2"/>
                  <c:y val="4.895468423589905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80,5%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596-4B70-A13A-A5683F7C6C9D}"/>
                </c:ext>
              </c:extLst>
            </c:dLbl>
            <c:dLbl>
              <c:idx val="10"/>
              <c:layout>
                <c:manualLayout>
                  <c:x val="-2.7210884353741496E-2"/>
                  <c:y val="5.584642233856896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80,2% 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F596-4B70-A13A-A5683F7C6C9D}"/>
                </c:ext>
              </c:extLst>
            </c:dLbl>
            <c:dLbl>
              <c:idx val="11"/>
              <c:layout>
                <c:manualLayout>
                  <c:x val="-2.4346580737558181E-2"/>
                  <c:y val="6.631762652705061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80,7% 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F596-4B70-A13A-A5683F7C6C9D}"/>
                </c:ext>
              </c:extLst>
            </c:dLbl>
            <c:dLbl>
              <c:idx val="12"/>
              <c:layout>
                <c:manualLayout>
                  <c:x val="-1.2219959266802444E-2"/>
                  <c:y val="6.282722513089004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74.0% 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F596-4B70-A13A-A5683F7C6C9D}"/>
                </c:ext>
              </c:extLst>
            </c:dLbl>
            <c:dLbl>
              <c:idx val="13"/>
              <c:layout>
                <c:manualLayout>
                  <c:x val="-2.3552502453385672E-2"/>
                  <c:y val="4.537521815008725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75,3% 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F596-4B70-A13A-A5683F7C6C9D}"/>
                </c:ext>
              </c:extLst>
            </c:dLbl>
            <c:dLbl>
              <c:idx val="14"/>
              <c:layout>
                <c:manualLayout>
                  <c:x val="-1.1776251226692836E-2"/>
                  <c:y val="4.886561954624781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75,0% 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F596-4B70-A13A-A5683F7C6C9D}"/>
                </c:ext>
              </c:extLst>
            </c:dLbl>
            <c:dLbl>
              <c:idx val="15"/>
              <c:layout>
                <c:manualLayout>
                  <c:x val="-3.6529680365296802E-3"/>
                  <c:y val="-4.01826484018265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76,5%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F596-4B70-A13A-A5683F7C6C9D}"/>
                </c:ext>
              </c:extLst>
            </c:dLbl>
            <c:numFmt formatCode="0_ ;[Red]\-0\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iedzivotaji!$A$711:$A$735</c:f>
              <c:numCache>
                <c:formatCode>General</c:formatCode>
                <c:ptCount val="12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iedzivotaji!$B$711:$B$735</c:f>
              <c:numCache>
                <c:formatCode>#,##0</c:formatCode>
                <c:ptCount val="12"/>
                <c:pt idx="0">
                  <c:v>52119</c:v>
                </c:pt>
                <c:pt idx="1">
                  <c:v>58064</c:v>
                </c:pt>
                <c:pt idx="2">
                  <c:v>61307</c:v>
                </c:pt>
                <c:pt idx="3">
                  <c:v>54059</c:v>
                </c:pt>
                <c:pt idx="4">
                  <c:v>53461</c:v>
                </c:pt>
                <c:pt idx="5">
                  <c:v>53702</c:v>
                </c:pt>
                <c:pt idx="6">
                  <c:v>54097</c:v>
                </c:pt>
                <c:pt idx="7">
                  <c:v>54258</c:v>
                </c:pt>
                <c:pt idx="8">
                  <c:v>54313</c:v>
                </c:pt>
                <c:pt idx="9">
                  <c:v>54211</c:v>
                </c:pt>
                <c:pt idx="10">
                  <c:v>53818</c:v>
                </c:pt>
                <c:pt idx="11">
                  <c:v>53831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0-F596-4B70-A13A-A5683F7C6C9D}"/>
            </c:ext>
          </c:extLst>
        </c:ser>
        <c:ser>
          <c:idx val="0"/>
          <c:order val="1"/>
          <c:tx>
            <c:strRef>
              <c:f>iedzivotaji!$C$710</c:f>
              <c:strCache>
                <c:ptCount val="1"/>
                <c:pt idx="0">
                  <c:v>Nepilsoņu skaits</c:v>
                </c:pt>
              </c:strCache>
            </c:strRef>
          </c:tx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dLbls>
            <c:dLbl>
              <c:idx val="0"/>
              <c:layout>
                <c:manualLayout>
                  <c:x val="-4.8698953726674578E-2"/>
                  <c:y val="1.173116518329945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39,4%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F596-4B70-A13A-A5683F7C6C9D}"/>
                </c:ext>
              </c:extLst>
            </c:dLbl>
            <c:dLbl>
              <c:idx val="1"/>
              <c:layout>
                <c:manualLayout>
                  <c:x val="-2.0062560673066596E-2"/>
                  <c:y val="-3.48769561699525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29,0%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F596-4B70-A13A-A5683F7C6C9D}"/>
                </c:ext>
              </c:extLst>
            </c:dLbl>
            <c:dLbl>
              <c:idx val="2"/>
              <c:layout>
                <c:manualLayout>
                  <c:x val="-3.1867783650331424E-2"/>
                  <c:y val="-4.432235444253684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20,5%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F596-4B70-A13A-A5683F7C6C9D}"/>
                </c:ext>
              </c:extLst>
            </c:dLbl>
            <c:dLbl>
              <c:idx val="3"/>
              <c:layout>
                <c:manualLayout>
                  <c:x val="-2.9061134481477485E-2"/>
                  <c:y val="-4.049862188279102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15,8%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F596-4B70-A13A-A5683F7C6C9D}"/>
                </c:ext>
              </c:extLst>
            </c:dLbl>
            <c:dLbl>
              <c:idx val="4"/>
              <c:layout>
                <c:manualLayout>
                  <c:x val="-2.8508395354690252E-2"/>
                  <c:y val="-2.903979107874673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15,3%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F596-4B70-A13A-A5683F7C6C9D}"/>
                </c:ext>
              </c:extLst>
            </c:dLbl>
            <c:dLbl>
              <c:idx val="5"/>
              <c:layout>
                <c:manualLayout>
                  <c:x val="-2.78778988242908E-2"/>
                  <c:y val="-2.799307981239187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14,8%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F596-4B70-A13A-A5683F7C6C9D}"/>
                </c:ext>
              </c:extLst>
            </c:dLbl>
            <c:dLbl>
              <c:idx val="6"/>
              <c:layout>
                <c:manualLayout>
                  <c:x val="-4.2947590455302678E-2"/>
                  <c:y val="-4.085384063834125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14,1%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F596-4B70-A13A-A5683F7C6C9D}"/>
                </c:ext>
              </c:extLst>
            </c:dLbl>
            <c:dLbl>
              <c:idx val="7"/>
              <c:layout>
                <c:manualLayout>
                  <c:x val="-3.3741631611117102E-2"/>
                  <c:y val="-4.088041626375662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13,7%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F596-4B70-A13A-A5683F7C6C9D}"/>
                </c:ext>
              </c:extLst>
            </c:dLbl>
            <c:dLbl>
              <c:idx val="8"/>
              <c:layout>
                <c:manualLayout>
                  <c:x val="-3.4082191780822099E-2"/>
                  <c:y val="-3.7722427553698645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13,2%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F596-4B70-A13A-A5683F7C6C9D}"/>
                </c:ext>
              </c:extLst>
            </c:dLbl>
            <c:dLbl>
              <c:idx val="9"/>
              <c:layout>
                <c:manualLayout>
                  <c:x val="-2.6581718381092773E-2"/>
                  <c:y val="-3.974771010766511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12,8% 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F596-4B70-A13A-A5683F7C6C9D}"/>
                </c:ext>
              </c:extLst>
            </c:dLbl>
            <c:dLbl>
              <c:idx val="10"/>
              <c:layout>
                <c:manualLayout>
                  <c:x val="-3.3875610131326832E-2"/>
                  <c:y val="-3.9416109571669466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12,4% 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F596-4B70-A13A-A5683F7C6C9D}"/>
                </c:ext>
              </c:extLst>
            </c:dLbl>
            <c:dLbl>
              <c:idx val="11"/>
              <c:layout>
                <c:manualLayout>
                  <c:x val="-3.2190544291222201E-2"/>
                  <c:y val="-4.377220289324299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12,0% 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F596-4B70-A13A-A5683F7C6C9D}"/>
                </c:ext>
              </c:extLst>
            </c:dLbl>
            <c:dLbl>
              <c:idx val="12"/>
              <c:layout>
                <c:manualLayout>
                  <c:x val="-1.6293279022403257E-2"/>
                  <c:y val="4.1884816753926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19.6%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D-F596-4B70-A13A-A5683F7C6C9D}"/>
                </c:ext>
              </c:extLst>
            </c:dLbl>
            <c:dLbl>
              <c:idx val="13"/>
              <c:layout>
                <c:manualLayout>
                  <c:x val="-2.747791952894995E-2"/>
                  <c:y val="5.235602094240837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18,1%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F596-4B70-A13A-A5683F7C6C9D}"/>
                </c:ext>
              </c:extLst>
            </c:dLbl>
            <c:dLbl>
              <c:idx val="14"/>
              <c:layout>
                <c:manualLayout>
                  <c:x val="-1.4393195943735688E-2"/>
                  <c:y val="4.1884816753926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17,3%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F596-4B70-A13A-A5683F7C6C9D}"/>
                </c:ext>
              </c:extLst>
            </c:dLbl>
            <c:dLbl>
              <c:idx val="15"/>
              <c:layout>
                <c:manualLayout>
                  <c:x val="-9.7412480974124818E-3"/>
                  <c:y val="-4.383561643835623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/>
                      <a:t>16,4%</a:t>
                    </a:r>
                  </a:p>
                </c:rich>
              </c:tx>
              <c:numFmt formatCode="0_ ;[Red]\-0\ 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F596-4B70-A13A-A5683F7C6C9D}"/>
                </c:ext>
              </c:extLst>
            </c:dLbl>
            <c:numFmt formatCode="0_ ;[Red]\-0\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iedzivotaji!$A$711:$A$735</c:f>
              <c:numCache>
                <c:formatCode>General</c:formatCode>
                <c:ptCount val="12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iedzivotaji!$C$711:$C$735</c:f>
              <c:numCache>
                <c:formatCode>#,##0</c:formatCode>
                <c:ptCount val="12"/>
                <c:pt idx="0">
                  <c:v>35076</c:v>
                </c:pt>
                <c:pt idx="1">
                  <c:v>24780</c:v>
                </c:pt>
                <c:pt idx="2">
                  <c:v>17081</c:v>
                </c:pt>
                <c:pt idx="3">
                  <c:v>11129</c:v>
                </c:pt>
                <c:pt idx="4">
                  <c:v>10586</c:v>
                </c:pt>
                <c:pt idx="5">
                  <c:v>10164</c:v>
                </c:pt>
                <c:pt idx="6">
                  <c:v>9715</c:v>
                </c:pt>
                <c:pt idx="7">
                  <c:v>9352</c:v>
                </c:pt>
                <c:pt idx="8">
                  <c:v>8990</c:v>
                </c:pt>
                <c:pt idx="9">
                  <c:v>8630</c:v>
                </c:pt>
                <c:pt idx="10">
                  <c:v>8289</c:v>
                </c:pt>
                <c:pt idx="11">
                  <c:v>7999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1-F596-4B70-A13A-A5683F7C6C9D}"/>
            </c:ext>
          </c:extLst>
        </c:ser>
        <c:ser>
          <c:idx val="2"/>
          <c:order val="2"/>
          <c:tx>
            <c:strRef>
              <c:f>iedzivotaji!$D$710</c:f>
              <c:strCache>
                <c:ptCount val="1"/>
                <c:pt idx="0">
                  <c:v>Ārvalstnieku skaits</c:v>
                </c:pt>
              </c:strCache>
            </c:strRef>
          </c:tx>
          <c:spPr>
            <a:ln w="12700"/>
          </c:spPr>
          <c:marker>
            <c:symbol val="circle"/>
            <c:size val="5"/>
            <c:spPr>
              <a:solidFill>
                <a:schemeClr val="bg1">
                  <a:lumMod val="95000"/>
                </a:schemeClr>
              </a:solidFill>
              <a:ln>
                <a:solidFill>
                  <a:srgbClr val="92D05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iedzivotaji!$A$711:$A$735</c:f>
              <c:numCache>
                <c:formatCode>General</c:formatCode>
                <c:ptCount val="12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iedzivotaji!$D$711:$D$735</c:f>
              <c:numCache>
                <c:formatCode>#,##0</c:formatCode>
                <c:ptCount val="12"/>
                <c:pt idx="0">
                  <c:v>1936</c:v>
                </c:pt>
                <c:pt idx="1">
                  <c:v>2746</c:v>
                </c:pt>
                <c:pt idx="2">
                  <c:v>5027</c:v>
                </c:pt>
                <c:pt idx="3">
                  <c:v>5040</c:v>
                </c:pt>
                <c:pt idx="4">
                  <c:v>4954</c:v>
                </c:pt>
                <c:pt idx="5">
                  <c:v>4903</c:v>
                </c:pt>
                <c:pt idx="6">
                  <c:v>4862</c:v>
                </c:pt>
                <c:pt idx="7">
                  <c:v>4749</c:v>
                </c:pt>
                <c:pt idx="8">
                  <c:v>4661</c:v>
                </c:pt>
                <c:pt idx="9">
                  <c:v>4519</c:v>
                </c:pt>
                <c:pt idx="10">
                  <c:v>4981</c:v>
                </c:pt>
                <c:pt idx="11">
                  <c:v>4850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F596-4B70-A13A-A5683F7C6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5463392"/>
        <c:axId val="-365469920"/>
      </c:lineChart>
      <c:catAx>
        <c:axId val="-365463392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69920"/>
        <c:crosses val="autoZero"/>
        <c:auto val="1"/>
        <c:lblAlgn val="ctr"/>
        <c:lblOffset val="100"/>
        <c:tickMarkSkip val="1"/>
        <c:noMultiLvlLbl val="0"/>
      </c:catAx>
      <c:valAx>
        <c:axId val="-365469920"/>
        <c:scaling>
          <c:orientation val="minMax"/>
          <c:max val="65000"/>
          <c:min val="100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365463392"/>
        <c:crosses val="autoZero"/>
        <c:crossBetween val="midCat"/>
        <c:majorUnit val="6400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skaita sadalījums pēc valstiskās piederības 2023. gadā, %</a:t>
            </a:r>
          </a:p>
        </c:rich>
      </c:tx>
      <c:layout>
        <c:manualLayout>
          <c:xMode val="edge"/>
          <c:yMode val="edge"/>
          <c:x val="0.19213992481709019"/>
          <c:y val="1.36238845144356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83850941940877"/>
          <c:y val="7.9019178701861995E-2"/>
          <c:w val="0.84388691272287841"/>
          <c:h val="0.659401422270710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iedzivotaji!$B$744</c:f>
              <c:strCache>
                <c:ptCount val="1"/>
                <c:pt idx="0">
                  <c:v>pilsoņu īpatsvars, %</c:v>
                </c:pt>
              </c:strCache>
            </c:strRef>
          </c:tx>
          <c:spPr>
            <a:solidFill>
              <a:srgbClr val="99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iedzivotaji!$A$745:$A$754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iedzivotaji!$B$745:$B$754</c:f>
              <c:numCache>
                <c:formatCode>0.0</c:formatCode>
                <c:ptCount val="10"/>
                <c:pt idx="0">
                  <c:v>86.214729347255854</c:v>
                </c:pt>
                <c:pt idx="1">
                  <c:v>77.588129653891713</c:v>
                </c:pt>
                <c:pt idx="2">
                  <c:v>79.524158408205764</c:v>
                </c:pt>
                <c:pt idx="3">
                  <c:v>85.822928282846746</c:v>
                </c:pt>
                <c:pt idx="4">
                  <c:v>89.229314420803775</c:v>
                </c:pt>
                <c:pt idx="5">
                  <c:v>81.824979867316031</c:v>
                </c:pt>
                <c:pt idx="6">
                  <c:v>80.730353929214147</c:v>
                </c:pt>
                <c:pt idx="7">
                  <c:v>92.461061574375265</c:v>
                </c:pt>
                <c:pt idx="8">
                  <c:v>94.154451197711836</c:v>
                </c:pt>
                <c:pt idx="9">
                  <c:v>80.419194704908989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B-4CD4-A8E8-E08854D97681}"/>
            </c:ext>
          </c:extLst>
        </c:ser>
        <c:ser>
          <c:idx val="1"/>
          <c:order val="1"/>
          <c:tx>
            <c:strRef>
              <c:f>iedzivotaji!$C$744</c:f>
              <c:strCache>
                <c:ptCount val="1"/>
                <c:pt idx="0">
                  <c:v>nepilsoņu īpatsvars, %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iedzivotaji!$A$745:$A$754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iedzivotaji!$C$745:$C$754</c:f>
              <c:numCache>
                <c:formatCode>0.0</c:formatCode>
                <c:ptCount val="10"/>
                <c:pt idx="0">
                  <c:v>9.0430913914445465</c:v>
                </c:pt>
                <c:pt idx="1">
                  <c:v>14.153282898791122</c:v>
                </c:pt>
                <c:pt idx="2">
                  <c:v>13.276520263756602</c:v>
                </c:pt>
                <c:pt idx="3">
                  <c:v>10.219191605272298</c:v>
                </c:pt>
                <c:pt idx="4">
                  <c:v>7.9338061465721035</c:v>
                </c:pt>
                <c:pt idx="5">
                  <c:v>11.485216857767384</c:v>
                </c:pt>
                <c:pt idx="6">
                  <c:v>11.99610077984403</c:v>
                </c:pt>
                <c:pt idx="7">
                  <c:v>4.4200375033485129</c:v>
                </c:pt>
                <c:pt idx="8">
                  <c:v>3.7987129066857346</c:v>
                </c:pt>
                <c:pt idx="9">
                  <c:v>12.965005822148679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B-4CD4-A8E8-E08854D97681}"/>
            </c:ext>
          </c:extLst>
        </c:ser>
        <c:ser>
          <c:idx val="2"/>
          <c:order val="2"/>
          <c:tx>
            <c:strRef>
              <c:f>iedzivotaji!$D$744</c:f>
              <c:strCache>
                <c:ptCount val="1"/>
                <c:pt idx="0">
                  <c:v>ārvalstnieku īpatsvars, %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iedzivotaji!$A$745:$A$754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iedzivotaji!$D$745:$D$754</c:f>
              <c:numCache>
                <c:formatCode>0.0</c:formatCode>
                <c:ptCount val="10"/>
                <c:pt idx="0">
                  <c:v>4.7421792612995901</c:v>
                </c:pt>
                <c:pt idx="1">
                  <c:v>8.2585874473171597</c:v>
                </c:pt>
                <c:pt idx="2">
                  <c:v>7.1993213280376347</c:v>
                </c:pt>
                <c:pt idx="3">
                  <c:v>3.9578801118809528</c:v>
                </c:pt>
                <c:pt idx="4">
                  <c:v>2.8368794326241131</c:v>
                </c:pt>
                <c:pt idx="5">
                  <c:v>6.689803274916593</c:v>
                </c:pt>
                <c:pt idx="6">
                  <c:v>7.2735452909418115</c:v>
                </c:pt>
                <c:pt idx="7">
                  <c:v>3.1189009222762234</c:v>
                </c:pt>
                <c:pt idx="8">
                  <c:v>2.0468358956024311</c:v>
                </c:pt>
                <c:pt idx="9">
                  <c:v>6.6157994729423297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5B-4CD4-A8E8-E08854D97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365466112"/>
        <c:axId val="-365474272"/>
      </c:barChart>
      <c:catAx>
        <c:axId val="-365466112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74272"/>
        <c:crosses val="autoZero"/>
        <c:auto val="1"/>
        <c:lblAlgn val="ctr"/>
        <c:lblOffset val="100"/>
        <c:noMultiLvlLbl val="0"/>
      </c:catAx>
      <c:valAx>
        <c:axId val="-365474272"/>
        <c:scaling>
          <c:orientation val="minMax"/>
          <c:max val="110"/>
          <c:min val="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5466112"/>
        <c:crosses val="autoZero"/>
        <c:crossBetween val="between"/>
        <c:majorUnit val="11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Liepājā noslēgto laulību skaits, laulībā un ārlaulībā dzimušo skaits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0710828577618"/>
          <c:y val="7.5805824752675152E-2"/>
          <c:w val="0.84430035417547333"/>
          <c:h val="0.749976733257687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iedzivotaji!$B$230</c:f>
              <c:strCache>
                <c:ptCount val="1"/>
                <c:pt idx="0">
                  <c:v>reģistrēto laulību skaits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iedzivotaji!$A$231:$A$257</c:f>
              <c:numCache>
                <c:formatCode>General</c:formatCod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iedzivotaji!$B$231:$B$257</c:f>
              <c:numCache>
                <c:formatCode>General</c:formatCode>
                <c:ptCount val="13"/>
                <c:pt idx="0">
                  <c:v>401</c:v>
                </c:pt>
                <c:pt idx="1">
                  <c:v>376</c:v>
                </c:pt>
                <c:pt idx="2">
                  <c:v>544</c:v>
                </c:pt>
                <c:pt idx="3">
                  <c:v>370</c:v>
                </c:pt>
                <c:pt idx="4">
                  <c:v>517</c:v>
                </c:pt>
                <c:pt idx="5">
                  <c:v>500</c:v>
                </c:pt>
                <c:pt idx="6">
                  <c:v>504</c:v>
                </c:pt>
                <c:pt idx="7">
                  <c:v>526</c:v>
                </c:pt>
                <c:pt idx="8">
                  <c:v>517</c:v>
                </c:pt>
                <c:pt idx="9">
                  <c:v>390</c:v>
                </c:pt>
                <c:pt idx="10">
                  <c:v>426</c:v>
                </c:pt>
                <c:pt idx="11">
                  <c:v>417</c:v>
                </c:pt>
                <c:pt idx="12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6E-48BC-A7EE-C15A20BFE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5466656"/>
        <c:axId val="-365473184"/>
      </c:barChart>
      <c:lineChart>
        <c:grouping val="standard"/>
        <c:varyColors val="0"/>
        <c:ser>
          <c:idx val="1"/>
          <c:order val="1"/>
          <c:tx>
            <c:strRef>
              <c:f>iedzivotaji!$C$230</c:f>
              <c:strCache>
                <c:ptCount val="1"/>
                <c:pt idx="0">
                  <c:v>laulībā dzimušo skaits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iedzivotaji!$A$231:$A$257</c:f>
              <c:numCache>
                <c:formatCode>General</c:formatCod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iedzivotaji!$C$231:$C$257</c:f>
              <c:numCache>
                <c:formatCode>General</c:formatCode>
                <c:ptCount val="13"/>
                <c:pt idx="0">
                  <c:v>573</c:v>
                </c:pt>
                <c:pt idx="1">
                  <c:v>489</c:v>
                </c:pt>
                <c:pt idx="2">
                  <c:v>511</c:v>
                </c:pt>
                <c:pt idx="3">
                  <c:v>380</c:v>
                </c:pt>
                <c:pt idx="4">
                  <c:v>451</c:v>
                </c:pt>
                <c:pt idx="5">
                  <c:v>478</c:v>
                </c:pt>
                <c:pt idx="6">
                  <c:v>461</c:v>
                </c:pt>
                <c:pt idx="7">
                  <c:v>422</c:v>
                </c:pt>
                <c:pt idx="8">
                  <c:v>501</c:v>
                </c:pt>
                <c:pt idx="9">
                  <c:v>379</c:v>
                </c:pt>
                <c:pt idx="10">
                  <c:v>427</c:v>
                </c:pt>
                <c:pt idx="11">
                  <c:v>377</c:v>
                </c:pt>
                <c:pt idx="12">
                  <c:v>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46E-48BC-A7EE-C15A20BFEFD3}"/>
            </c:ext>
          </c:extLst>
        </c:ser>
        <c:ser>
          <c:idx val="2"/>
          <c:order val="2"/>
          <c:tx>
            <c:strRef>
              <c:f>iedzivotaji!$D$230</c:f>
              <c:strCache>
                <c:ptCount val="1"/>
                <c:pt idx="0">
                  <c:v>ārlaulībā dzimušo skaits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iedzivotaji!$A$231:$A$257</c:f>
              <c:numCache>
                <c:formatCode>General</c:formatCod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iedzivotaji!$D$231:$D$257</c:f>
              <c:numCache>
                <c:formatCode>General</c:formatCode>
                <c:ptCount val="13"/>
                <c:pt idx="0">
                  <c:v>235</c:v>
                </c:pt>
                <c:pt idx="1">
                  <c:v>351</c:v>
                </c:pt>
                <c:pt idx="2">
                  <c:v>443</c:v>
                </c:pt>
                <c:pt idx="3">
                  <c:v>336</c:v>
                </c:pt>
                <c:pt idx="4">
                  <c:v>387</c:v>
                </c:pt>
                <c:pt idx="5">
                  <c:v>358</c:v>
                </c:pt>
                <c:pt idx="6">
                  <c:v>347</c:v>
                </c:pt>
                <c:pt idx="7">
                  <c:v>347</c:v>
                </c:pt>
                <c:pt idx="8">
                  <c:v>306</c:v>
                </c:pt>
                <c:pt idx="9">
                  <c:v>298</c:v>
                </c:pt>
                <c:pt idx="10">
                  <c:v>285</c:v>
                </c:pt>
                <c:pt idx="11">
                  <c:v>233</c:v>
                </c:pt>
                <c:pt idx="12">
                  <c:v>213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46E-48BC-A7EE-C15A20BFE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5466656"/>
        <c:axId val="-365473184"/>
      </c:lineChart>
      <c:catAx>
        <c:axId val="-3654666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73184"/>
        <c:crosses val="autoZero"/>
        <c:auto val="1"/>
        <c:lblAlgn val="ctr"/>
        <c:lblOffset val="100"/>
        <c:tickMarkSkip val="1"/>
        <c:noMultiLvlLbl val="0"/>
      </c:catAx>
      <c:valAx>
        <c:axId val="-365473184"/>
        <c:scaling>
          <c:orientation val="minMax"/>
          <c:max val="670"/>
          <c:min val="150"/>
        </c:scaling>
        <c:delete val="0"/>
        <c:axPos val="l"/>
        <c:majorGridlines>
          <c:spPr>
            <a:ln w="3175">
              <a:solidFill>
                <a:srgbClr val="DEE7B1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66656"/>
        <c:crosses val="autoZero"/>
        <c:crossBetween val="between"/>
        <c:majorUnit val="52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Dzimstība, mirstība un dabiskais pieaugums Liepājā </a:t>
            </a:r>
          </a:p>
        </c:rich>
      </c:tx>
      <c:layout>
        <c:manualLayout>
          <c:xMode val="edge"/>
          <c:yMode val="edge"/>
          <c:x val="0.45709654020520163"/>
          <c:y val="1.285349723894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610556554446441"/>
          <c:y val="6.6272828461887284E-2"/>
          <c:w val="0.79085051450430888"/>
          <c:h val="0.68123393316195369"/>
        </c:manualLayout>
      </c:layout>
      <c:lineChart>
        <c:grouping val="standard"/>
        <c:varyColors val="0"/>
        <c:ser>
          <c:idx val="1"/>
          <c:order val="0"/>
          <c:tx>
            <c:strRef>
              <c:f>iedzivotaji!$B$505</c:f>
              <c:strCache>
                <c:ptCount val="1"/>
                <c:pt idx="0">
                  <c:v>Jaundzimušo skaits</c:v>
                </c:pt>
              </c:strCache>
            </c:strRef>
          </c:tx>
          <c:spPr>
            <a:ln w="22225">
              <a:solidFill>
                <a:srgbClr val="92D050"/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iedzivotaji!$A$507:$A$531</c:f>
              <c:numCache>
                <c:formatCode>General</c:formatCod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iedzivotaji!$B$507:$B$531</c:f>
              <c:numCache>
                <c:formatCode>#\ ##0_ ;[Red]\-#\ ##0\ </c:formatCode>
                <c:ptCount val="13"/>
                <c:pt idx="0">
                  <c:v>808</c:v>
                </c:pt>
                <c:pt idx="1">
                  <c:v>840</c:v>
                </c:pt>
                <c:pt idx="2">
                  <c:v>954</c:v>
                </c:pt>
                <c:pt idx="3" formatCode="General">
                  <c:v>691</c:v>
                </c:pt>
                <c:pt idx="4" formatCode="General">
                  <c:v>838</c:v>
                </c:pt>
                <c:pt idx="5" formatCode="General">
                  <c:v>836</c:v>
                </c:pt>
                <c:pt idx="6" formatCode="General">
                  <c:v>808</c:v>
                </c:pt>
                <c:pt idx="7" formatCode="General">
                  <c:v>769</c:v>
                </c:pt>
                <c:pt idx="8" formatCode="General">
                  <c:v>807</c:v>
                </c:pt>
                <c:pt idx="9" formatCode="General">
                  <c:v>677</c:v>
                </c:pt>
                <c:pt idx="10" formatCode="General">
                  <c:v>712</c:v>
                </c:pt>
                <c:pt idx="11" formatCode="General">
                  <c:v>610</c:v>
                </c:pt>
                <c:pt idx="12" formatCode="General">
                  <c:v>546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E46-47C6-A973-C99011AE26E4}"/>
            </c:ext>
          </c:extLst>
        </c:ser>
        <c:ser>
          <c:idx val="0"/>
          <c:order val="1"/>
          <c:tx>
            <c:strRef>
              <c:f>iedzivotaji!$C$505</c:f>
              <c:strCache>
                <c:ptCount val="1"/>
                <c:pt idx="0">
                  <c:v>Mirušo skaits</c:v>
                </c:pt>
              </c:strCache>
            </c:strRef>
          </c:tx>
          <c:spPr>
            <a:ln w="22225">
              <a:solidFill>
                <a:schemeClr val="bg1">
                  <a:lumMod val="50000"/>
                </a:schemeClr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iedzivotaji!$A$507:$A$531</c:f>
              <c:numCache>
                <c:formatCode>General</c:formatCod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iedzivotaji!$C$507:$C$531</c:f>
              <c:numCache>
                <c:formatCode>#\ ##0_ ;[Red]\-#\ ##0\ </c:formatCode>
                <c:ptCount val="13"/>
                <c:pt idx="0">
                  <c:v>1381</c:v>
                </c:pt>
                <c:pt idx="1">
                  <c:v>1205</c:v>
                </c:pt>
                <c:pt idx="2">
                  <c:v>1263</c:v>
                </c:pt>
                <c:pt idx="3" formatCode="General">
                  <c:v>1050</c:v>
                </c:pt>
                <c:pt idx="4" formatCode="General">
                  <c:v>960</c:v>
                </c:pt>
                <c:pt idx="5" formatCode="General">
                  <c:v>1065</c:v>
                </c:pt>
                <c:pt idx="6" formatCode="General">
                  <c:v>1023</c:v>
                </c:pt>
                <c:pt idx="7" formatCode="General">
                  <c:v>1083</c:v>
                </c:pt>
                <c:pt idx="8" formatCode="General">
                  <c:v>957</c:v>
                </c:pt>
                <c:pt idx="9" formatCode="General">
                  <c:v>1037</c:v>
                </c:pt>
                <c:pt idx="10" formatCode="General">
                  <c:v>1245</c:v>
                </c:pt>
                <c:pt idx="11" formatCode="General">
                  <c:v>1107</c:v>
                </c:pt>
                <c:pt idx="12" formatCode="General">
                  <c:v>964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E46-47C6-A973-C99011AE26E4}"/>
            </c:ext>
          </c:extLst>
        </c:ser>
        <c:ser>
          <c:idx val="2"/>
          <c:order val="2"/>
          <c:tx>
            <c:strRef>
              <c:f>iedzivotaji!$D$505</c:f>
              <c:strCache>
                <c:ptCount val="1"/>
                <c:pt idx="0">
                  <c:v>Iedzīvotāju dabiskais pieaugums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olid"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iedzivotaji!$A$507:$A$531</c:f>
              <c:numCache>
                <c:formatCode>General</c:formatCod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iedzivotaji!$D$507:$D$531</c:f>
              <c:numCache>
                <c:formatCode>#\ ##0_ ;[Red]\-#\ ##0\ </c:formatCode>
                <c:ptCount val="13"/>
                <c:pt idx="0">
                  <c:v>-573</c:v>
                </c:pt>
                <c:pt idx="1">
                  <c:v>-365</c:v>
                </c:pt>
                <c:pt idx="2">
                  <c:v>-309</c:v>
                </c:pt>
                <c:pt idx="3" formatCode="0_ ;[Red]\-0\ ">
                  <c:v>-359</c:v>
                </c:pt>
                <c:pt idx="4" formatCode="0_ ;[Red]\-0\ ">
                  <c:v>-122</c:v>
                </c:pt>
                <c:pt idx="5" formatCode="0_ ;[Red]\-0\ ">
                  <c:v>-229</c:v>
                </c:pt>
                <c:pt idx="6" formatCode="0_ ;[Red]\-0\ ">
                  <c:v>-215</c:v>
                </c:pt>
                <c:pt idx="7" formatCode="0_ ;[Red]\-0\ ">
                  <c:v>-314</c:v>
                </c:pt>
                <c:pt idx="8" formatCode="0_ ;[Red]\-0\ ">
                  <c:v>-150</c:v>
                </c:pt>
                <c:pt idx="9" formatCode="0_ ;[Red]\-0\ ">
                  <c:v>-360</c:v>
                </c:pt>
                <c:pt idx="10" formatCode="0_ ;[Red]\-0\ ">
                  <c:v>-533</c:v>
                </c:pt>
                <c:pt idx="11" formatCode="0_ ;[Red]\-0\ ">
                  <c:v>-497</c:v>
                </c:pt>
                <c:pt idx="12" formatCode="General">
                  <c:v>-418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E46-47C6-A973-C99011AE2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5475360"/>
        <c:axId val="-365465568"/>
      </c:lineChart>
      <c:catAx>
        <c:axId val="-365475360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5465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365465568"/>
        <c:scaling>
          <c:orientation val="minMax"/>
          <c:max val="1400"/>
          <c:min val="-600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#\ ##0_ ;[Red]\-#\ ##0\ " sourceLinked="1"/>
        <c:majorTickMark val="out"/>
        <c:minorTickMark val="none"/>
        <c:tickLblPos val="nextTo"/>
        <c:spPr>
          <a:ln w="3175">
            <a:solidFill>
              <a:srgbClr val="DEE7B1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75360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dzimstība, mirstība un dabiskais pieaugums uz 1000 iedzīvotājiem 2023. gadā</a:t>
            </a:r>
          </a:p>
        </c:rich>
      </c:tx>
      <c:layout>
        <c:manualLayout>
          <c:xMode val="edge"/>
          <c:yMode val="edge"/>
          <c:x val="0.28856100136887103"/>
          <c:y val="1.60184664416947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934451774303891"/>
          <c:y val="8.2379862700228831E-2"/>
          <c:w val="0.75628496017435132"/>
          <c:h val="0.72082379862700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iedzivotaji!$B$611</c:f>
              <c:strCache>
                <c:ptCount val="1"/>
                <c:pt idx="0">
                  <c:v>dzimušo skaits uz 1000 iedzīvotājiem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iedzivotaji!$A$612:$A$621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iedzivotaji!$B$612:$B$621</c:f>
              <c:numCache>
                <c:formatCode>0.0</c:formatCode>
                <c:ptCount val="10"/>
                <c:pt idx="0">
                  <c:v>7.740872555000796</c:v>
                </c:pt>
                <c:pt idx="1">
                  <c:v>6.9472783355609788</c:v>
                </c:pt>
                <c:pt idx="2">
                  <c:v>6.3625496471677021</c:v>
                </c:pt>
                <c:pt idx="3">
                  <c:v>8.317946655454195</c:v>
                </c:pt>
                <c:pt idx="4">
                  <c:v>7.7541371158392431</c:v>
                </c:pt>
                <c:pt idx="5">
                  <c:v>9.8746021398166963</c:v>
                </c:pt>
                <c:pt idx="6">
                  <c:v>8.1883623275344934</c:v>
                </c:pt>
                <c:pt idx="7">
                  <c:v>6.9649075810340202</c:v>
                </c:pt>
                <c:pt idx="8">
                  <c:v>8.7593850554165176</c:v>
                </c:pt>
                <c:pt idx="9">
                  <c:v>6.8946497517926089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4-4A4C-9212-4BDAEC631735}"/>
            </c:ext>
          </c:extLst>
        </c:ser>
        <c:ser>
          <c:idx val="0"/>
          <c:order val="1"/>
          <c:tx>
            <c:strRef>
              <c:f>iedzivotaji!$C$611</c:f>
              <c:strCache>
                <c:ptCount val="1"/>
                <c:pt idx="0">
                  <c:v>mirušo skaits uz 1000 iedzīvotājiem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iedzivotaji!$A$612:$A$621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iedzivotaji!$C$612:$C$621</c:f>
              <c:numCache>
                <c:formatCode>0.0</c:formatCode>
                <c:ptCount val="10"/>
                <c:pt idx="0">
                  <c:v>14.974768708711339</c:v>
                </c:pt>
                <c:pt idx="1">
                  <c:v>14.370375020858356</c:v>
                </c:pt>
                <c:pt idx="2">
                  <c:v>17.043920873018934</c:v>
                </c:pt>
                <c:pt idx="3">
                  <c:v>12.668872598307161</c:v>
                </c:pt>
                <c:pt idx="4">
                  <c:v>14.326241134751772</c:v>
                </c:pt>
                <c:pt idx="5">
                  <c:v>14.322966598918589</c:v>
                </c:pt>
                <c:pt idx="6">
                  <c:v>14.457108578284343</c:v>
                </c:pt>
                <c:pt idx="7">
                  <c:v>16.111132371512763</c:v>
                </c:pt>
                <c:pt idx="8">
                  <c:v>13.541294243832679</c:v>
                </c:pt>
                <c:pt idx="9">
                  <c:v>15.444015444015445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04-4A4C-9212-4BDAEC631735}"/>
            </c:ext>
          </c:extLst>
        </c:ser>
        <c:ser>
          <c:idx val="2"/>
          <c:order val="2"/>
          <c:tx>
            <c:strRef>
              <c:f>iedzivotaji!$D$611</c:f>
              <c:strCache>
                <c:ptCount val="1"/>
                <c:pt idx="0">
                  <c:v>dabiskais pieaugums uz 1000 iedzīvotājiem</c:v>
                </c:pt>
              </c:strCache>
            </c:strRef>
          </c:tx>
          <c:spPr>
            <a:solidFill>
              <a:srgbClr val="C00000"/>
            </a:solidFill>
            <a:ln w="3175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iedzivotaji!$A$612:$A$621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iedzivotaji!$D$612:$D$621</c:f>
              <c:numCache>
                <c:formatCode>0.0</c:formatCode>
                <c:ptCount val="10"/>
                <c:pt idx="0">
                  <c:v>-7.2338961537105435</c:v>
                </c:pt>
                <c:pt idx="1">
                  <c:v>-7.4230966852973781</c:v>
                </c:pt>
                <c:pt idx="2">
                  <c:v>-10.681371225851231</c:v>
                </c:pt>
                <c:pt idx="3">
                  <c:v>-4.3509259428529647</c:v>
                </c:pt>
                <c:pt idx="4">
                  <c:v>-6.5721040189125288</c:v>
                </c:pt>
                <c:pt idx="5">
                  <c:v>-4.4483644591018905</c:v>
                </c:pt>
                <c:pt idx="6">
                  <c:v>-6.2687462507498504</c:v>
                </c:pt>
                <c:pt idx="7">
                  <c:v>-9.1462247904787404</c:v>
                </c:pt>
                <c:pt idx="8">
                  <c:v>-4.7819091884161606</c:v>
                </c:pt>
                <c:pt idx="9">
                  <c:v>-8.5493656922228336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04-4A4C-9212-4BDAEC631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5462304"/>
        <c:axId val="-365469376"/>
      </c:barChart>
      <c:catAx>
        <c:axId val="-365462304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69376"/>
        <c:crosses val="autoZero"/>
        <c:auto val="1"/>
        <c:lblAlgn val="ctr"/>
        <c:lblOffset val="100"/>
        <c:tickMarkSkip val="1"/>
        <c:noMultiLvlLbl val="0"/>
      </c:catAx>
      <c:valAx>
        <c:axId val="-365469376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FFFFFF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62304"/>
        <c:crosses val="autoZero"/>
        <c:crossBetween val="between"/>
        <c:majorUnit val="1"/>
        <c:minorUnit val="0.5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skaita pārmaiņas veidojošie faktori 2023. gadā (uz 1000 iedzīvotājiem)</a:t>
            </a:r>
          </a:p>
        </c:rich>
      </c:tx>
      <c:layout>
        <c:manualLayout>
          <c:xMode val="edge"/>
          <c:yMode val="edge"/>
          <c:x val="0.37024087908499081"/>
          <c:y val="2.119123598758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35650898858309"/>
          <c:y val="0.10339087895703176"/>
          <c:w val="0.68621136821746931"/>
          <c:h val="0.681656870355994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iedzivotaji!$D$640</c:f>
              <c:strCache>
                <c:ptCount val="1"/>
                <c:pt idx="0">
                  <c:v>iedzīvotāju skaita pārmaiņas (uz 1000 iedzīvotājiem), tai skaitā: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iedzivotaji!$A$641:$A$650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iedzivotaji!$D$641:$D$650</c:f>
              <c:numCache>
                <c:formatCode>0.0</c:formatCode>
                <c:ptCount val="10"/>
                <c:pt idx="0">
                  <c:v>-5.9437507278770649</c:v>
                </c:pt>
                <c:pt idx="1">
                  <c:v>-6.9654519530856458</c:v>
                </c:pt>
                <c:pt idx="2">
                  <c:v>-13.50917106903672</c:v>
                </c:pt>
                <c:pt idx="3">
                  <c:v>-2.4679621944753842</c:v>
                </c:pt>
                <c:pt idx="4">
                  <c:v>-13.522458628841672</c:v>
                </c:pt>
                <c:pt idx="5">
                  <c:v>19.097288798558161</c:v>
                </c:pt>
                <c:pt idx="6">
                  <c:v>-6.1187762447508556</c:v>
                </c:pt>
                <c:pt idx="7">
                  <c:v>-9.4523745742604532</c:v>
                </c:pt>
                <c:pt idx="8">
                  <c:v>-9.3403646764390249</c:v>
                </c:pt>
                <c:pt idx="9">
                  <c:v>-9.6218667647239098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43-4796-9005-0B4D0895F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5463936"/>
        <c:axId val="-365462848"/>
      </c:barChart>
      <c:barChart>
        <c:barDir val="col"/>
        <c:grouping val="clustered"/>
        <c:varyColors val="0"/>
        <c:ser>
          <c:idx val="1"/>
          <c:order val="0"/>
          <c:tx>
            <c:strRef>
              <c:f>iedzivotaji!$C$640</c:f>
              <c:strCache>
                <c:ptCount val="1"/>
                <c:pt idx="0">
                  <c:v>     migrācijas saldo (uz 1000 iedzīvotājiem)</c:v>
                </c:pt>
              </c:strCache>
            </c:strRef>
          </c:tx>
          <c:spPr>
            <a:noFill/>
            <a:ln w="25400">
              <a:solidFill>
                <a:srgbClr val="990033"/>
              </a:solidFill>
            </a:ln>
          </c:spPr>
          <c:invertIfNegative val="0"/>
          <c:cat>
            <c:strRef>
              <c:f>iedzivotaji!$A$641:$A$650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iedzivotaji!$C$641:$C$650</c:f>
              <c:numCache>
                <c:formatCode>0.0</c:formatCode>
                <c:ptCount val="10"/>
                <c:pt idx="0">
                  <c:v>1.2901454258334661</c:v>
                </c:pt>
                <c:pt idx="1">
                  <c:v>0.45764473221174579</c:v>
                </c:pt>
                <c:pt idx="2">
                  <c:v>-2.827799843185645</c:v>
                </c:pt>
                <c:pt idx="3">
                  <c:v>1.8829637483775434</c:v>
                </c:pt>
                <c:pt idx="4">
                  <c:v>-6.9503546099290787</c:v>
                </c:pt>
                <c:pt idx="5">
                  <c:v>23.545653257660007</c:v>
                </c:pt>
                <c:pt idx="6">
                  <c:v>0.14997000599880023</c:v>
                </c:pt>
                <c:pt idx="7">
                  <c:v>-0.3061497837817152</c:v>
                </c:pt>
                <c:pt idx="8">
                  <c:v>-4.558455488022882</c:v>
                </c:pt>
                <c:pt idx="9">
                  <c:v>-1.0725010725010724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43-4796-9005-0B4D0895FFEE}"/>
            </c:ext>
          </c:extLst>
        </c:ser>
        <c:ser>
          <c:idx val="0"/>
          <c:order val="1"/>
          <c:tx>
            <c:strRef>
              <c:f>iedzivotaji!$B$640</c:f>
              <c:strCache>
                <c:ptCount val="1"/>
                <c:pt idx="0">
                  <c:v>     dabiskais pieaugums (uz 1000 iedzīvotājiem)</c:v>
                </c:pt>
              </c:strCache>
            </c:strRef>
          </c:tx>
          <c:spPr>
            <a:noFill/>
            <a:ln w="25400">
              <a:solidFill>
                <a:srgbClr val="006600"/>
              </a:solidFill>
              <a:prstDash val="solid"/>
            </a:ln>
          </c:spPr>
          <c:invertIfNegative val="0"/>
          <c:cat>
            <c:strRef>
              <c:f>iedzivotaji!$A$641:$A$650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iedzivotaji!$B$641:$B$650</c:f>
              <c:numCache>
                <c:formatCode>0.0</c:formatCode>
                <c:ptCount val="10"/>
                <c:pt idx="0">
                  <c:v>-7.2338961537105435</c:v>
                </c:pt>
                <c:pt idx="1">
                  <c:v>-7.4230966852973781</c:v>
                </c:pt>
                <c:pt idx="2">
                  <c:v>-10.681371225851231</c:v>
                </c:pt>
                <c:pt idx="3">
                  <c:v>-4.3509259428529647</c:v>
                </c:pt>
                <c:pt idx="4">
                  <c:v>-6.5721040189125288</c:v>
                </c:pt>
                <c:pt idx="5">
                  <c:v>-4.4483644591018905</c:v>
                </c:pt>
                <c:pt idx="6">
                  <c:v>-6.2687462507498504</c:v>
                </c:pt>
                <c:pt idx="7">
                  <c:v>-9.1462247904787404</c:v>
                </c:pt>
                <c:pt idx="8">
                  <c:v>-4.7819091884161606</c:v>
                </c:pt>
                <c:pt idx="9">
                  <c:v>-8.5493656922228336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96-9005-0B4D0895F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5477536"/>
        <c:axId val="-365476992"/>
      </c:barChart>
      <c:catAx>
        <c:axId val="-365463936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62848"/>
        <c:crosses val="autoZero"/>
        <c:auto val="1"/>
        <c:lblAlgn val="ctr"/>
        <c:lblOffset val="100"/>
        <c:tickMarkSkip val="1"/>
        <c:noMultiLvlLbl val="0"/>
      </c:catAx>
      <c:valAx>
        <c:axId val="-365462848"/>
        <c:scaling>
          <c:orientation val="minMax"/>
          <c:max val="28"/>
          <c:min val="-16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63936"/>
        <c:crosses val="autoZero"/>
        <c:crossBetween val="between"/>
        <c:majorUnit val="2"/>
      </c:valAx>
      <c:catAx>
        <c:axId val="-365477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365476992"/>
        <c:crosses val="autoZero"/>
        <c:auto val="1"/>
        <c:lblAlgn val="ctr"/>
        <c:lblOffset val="100"/>
        <c:noMultiLvlLbl val="0"/>
      </c:catAx>
      <c:valAx>
        <c:axId val="-365476992"/>
        <c:scaling>
          <c:orientation val="minMax"/>
          <c:max val="28"/>
          <c:min val="-16"/>
        </c:scaling>
        <c:delete val="0"/>
        <c:axPos val="r"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FFFFFF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5477536"/>
        <c:crosses val="max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iedzīvotāju nacionālais sastāvs 2023. gadā (%)</a:t>
            </a:r>
          </a:p>
        </c:rich>
      </c:tx>
      <c:layout>
        <c:manualLayout>
          <c:xMode val="edge"/>
          <c:yMode val="edge"/>
          <c:x val="0.33297088331248315"/>
          <c:y val="1.356098236199177E-3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928556944527746"/>
          <c:y val="0.38257655293088361"/>
          <c:w val="0.62568041948641706"/>
          <c:h val="0.51894035374562353"/>
        </c:manualLayout>
      </c:layout>
      <c:pie3DChart>
        <c:varyColors val="1"/>
        <c:ser>
          <c:idx val="0"/>
          <c:order val="0"/>
          <c:spPr>
            <a:gradFill rotWithShape="0"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path path="rect">
                <a:fillToRect l="100000" t="100000"/>
              </a:path>
            </a:gra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E1B-4B4A-B567-FF7FF7E48A2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FF0000"/>
                  </a:gs>
                  <a:gs pos="100000">
                    <a:srgbClr val="FF0000">
                      <a:gamma/>
                      <a:shade val="72157"/>
                      <a:invGamma/>
                    </a:srgbClr>
                  </a:gs>
                </a:gsLst>
                <a:lin ang="27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E1B-4B4A-B567-FF7FF7E48A22}"/>
              </c:ext>
            </c:extLst>
          </c:dPt>
          <c:dPt>
            <c:idx val="2"/>
            <c:bubble3D val="0"/>
            <c:spPr>
              <a:solidFill>
                <a:srgbClr val="CC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E1B-4B4A-B567-FF7FF7E48A22}"/>
              </c:ext>
            </c:extLst>
          </c:dPt>
          <c:dPt>
            <c:idx val="3"/>
            <c:bubble3D val="0"/>
            <c:spPr>
              <a:solidFill>
                <a:srgbClr val="99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E1B-4B4A-B567-FF7FF7E48A22}"/>
              </c:ext>
            </c:extLst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E1B-4B4A-B567-FF7FF7E48A22}"/>
              </c:ext>
            </c:extLst>
          </c:dPt>
          <c:dPt>
            <c:idx val="5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E1B-4B4A-B567-FF7FF7E48A22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E1B-4B4A-B567-FF7FF7E48A22}"/>
              </c:ext>
            </c:extLst>
          </c:dPt>
          <c:dLbls>
            <c:dLbl>
              <c:idx val="0"/>
              <c:layout>
                <c:manualLayout>
                  <c:x val="6.5872135830928644E-2"/>
                  <c:y val="6.203659667346941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1B-4B4A-B567-FF7FF7E48A22}"/>
                </c:ext>
              </c:extLst>
            </c:dLbl>
            <c:dLbl>
              <c:idx val="1"/>
              <c:layout>
                <c:manualLayout>
                  <c:x val="-4.2939519778072852E-2"/>
                  <c:y val="-5.8442694663167101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1B-4B4A-B567-FF7FF7E48A22}"/>
                </c:ext>
              </c:extLst>
            </c:dLbl>
            <c:dLbl>
              <c:idx val="2"/>
              <c:layout>
                <c:manualLayout>
                  <c:x val="-0.12971410093281321"/>
                  <c:y val="-0.142620267781402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1B-4B4A-B567-FF7FF7E48A22}"/>
                </c:ext>
              </c:extLst>
            </c:dLbl>
            <c:dLbl>
              <c:idx val="3"/>
              <c:layout>
                <c:manualLayout>
                  <c:x val="-5.8983699622766408E-2"/>
                  <c:y val="-0.190428011494104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1B-4B4A-B567-FF7FF7E48A22}"/>
                </c:ext>
              </c:extLst>
            </c:dLbl>
            <c:dLbl>
              <c:idx val="4"/>
              <c:layout>
                <c:manualLayout>
                  <c:x val="-1.3725601834170063E-2"/>
                  <c:y val="-0.183613600606887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1B-4B4A-B567-FF7FF7E48A22}"/>
                </c:ext>
              </c:extLst>
            </c:dLbl>
            <c:dLbl>
              <c:idx val="5"/>
              <c:layout>
                <c:manualLayout>
                  <c:x val="5.5835070618405237E-2"/>
                  <c:y val="-0.200659086678823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1B-4B4A-B567-FF7FF7E48A22}"/>
                </c:ext>
              </c:extLst>
            </c:dLbl>
            <c:dLbl>
              <c:idx val="6"/>
              <c:layout>
                <c:manualLayout>
                  <c:x val="9.4376381910724949E-2"/>
                  <c:y val="-0.10400077741792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1B-4B4A-B567-FF7FF7E48A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iedzivotaji!$A$808:$A$814</c:f>
              <c:strCache>
                <c:ptCount val="7"/>
                <c:pt idx="0">
                  <c:v>latvieši</c:v>
                </c:pt>
                <c:pt idx="1">
                  <c:v>krievi</c:v>
                </c:pt>
                <c:pt idx="2">
                  <c:v>baltkrievi</c:v>
                </c:pt>
                <c:pt idx="3">
                  <c:v>ukraiņi</c:v>
                </c:pt>
                <c:pt idx="4">
                  <c:v>lietuvieši</c:v>
                </c:pt>
                <c:pt idx="5">
                  <c:v>poļi</c:v>
                </c:pt>
                <c:pt idx="6">
                  <c:v>pārējie</c:v>
                </c:pt>
              </c:strCache>
            </c:strRef>
          </c:cat>
          <c:val>
            <c:numRef>
              <c:f>iedzivotaji!$B$808:$B$814</c:f>
              <c:numCache>
                <c:formatCode>General</c:formatCode>
                <c:ptCount val="7"/>
                <c:pt idx="0" formatCode="0.0">
                  <c:v>60</c:v>
                </c:pt>
                <c:pt idx="1">
                  <c:v>26.1</c:v>
                </c:pt>
                <c:pt idx="2" formatCode="0.0">
                  <c:v>2.8</c:v>
                </c:pt>
                <c:pt idx="3">
                  <c:v>4.9000000000000004</c:v>
                </c:pt>
                <c:pt idx="4">
                  <c:v>2.7</c:v>
                </c:pt>
                <c:pt idx="5">
                  <c:v>0.9</c:v>
                </c:pt>
                <c:pt idx="6" formatCode="0.0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1B-4B4A-B567-FF7FF7E48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Demogrāfiskā slodze Liepājā (bērnu un pensijas vecuma iedzīvotāju skaits uz 1000 darbspējīgiem iedzīvotājiem)</a:t>
            </a:r>
          </a:p>
        </c:rich>
      </c:tx>
      <c:layout>
        <c:manualLayout>
          <c:xMode val="edge"/>
          <c:yMode val="edge"/>
          <c:x val="0.27141727502641405"/>
          <c:y val="1.0615582774375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14822464131878"/>
          <c:y val="9.9399241761446488E-2"/>
          <c:w val="0.64068375332864813"/>
          <c:h val="0.67516355594439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iedzivotaji!$B$104</c:f>
              <c:strCache>
                <c:ptCount val="1"/>
                <c:pt idx="0">
                  <c:v>demogrāfiskā slodze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iedzivotaji!$A$105:$A$133</c:f>
              <c:numCache>
                <c:formatCode>General</c:formatCod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iedzivotaji!$B$105:$B$133</c:f>
              <c:numCache>
                <c:formatCode>0</c:formatCode>
                <c:ptCount val="13"/>
                <c:pt idx="0">
                  <c:v>707</c:v>
                </c:pt>
                <c:pt idx="1">
                  <c:v>659</c:v>
                </c:pt>
                <c:pt idx="2" formatCode="General">
                  <c:v>575</c:v>
                </c:pt>
                <c:pt idx="3" formatCode="General">
                  <c:v>599</c:v>
                </c:pt>
                <c:pt idx="4" formatCode="General">
                  <c:v>694</c:v>
                </c:pt>
                <c:pt idx="5" formatCode="General">
                  <c:v>680</c:v>
                </c:pt>
                <c:pt idx="6" formatCode="General">
                  <c:v>686</c:v>
                </c:pt>
                <c:pt idx="7" formatCode="General">
                  <c:v>690</c:v>
                </c:pt>
                <c:pt idx="8" formatCode="General">
                  <c:v>699</c:v>
                </c:pt>
                <c:pt idx="9" formatCode="General">
                  <c:v>665</c:v>
                </c:pt>
                <c:pt idx="10" formatCode="General">
                  <c:v>662</c:v>
                </c:pt>
                <c:pt idx="11" formatCode="General">
                  <c:v>662</c:v>
                </c:pt>
                <c:pt idx="12" formatCode="General">
                  <c:v>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C-446A-9C15-D91E6E162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85845232"/>
        <c:axId val="-385846320"/>
      </c:barChart>
      <c:lineChart>
        <c:grouping val="standard"/>
        <c:varyColors val="0"/>
        <c:ser>
          <c:idx val="1"/>
          <c:order val="1"/>
          <c:tx>
            <c:strRef>
              <c:f>iedzivotaji!$C$104</c:f>
              <c:strCache>
                <c:ptCount val="1"/>
                <c:pt idx="0">
                  <c:v>iedzīvotāji līdz darbspējas vecumam  (uz 1000 darbspējigiem iedzīvotājiem)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  <a:effectLst/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iedzivotaji!$A$105:$A$133</c:f>
              <c:numCache>
                <c:formatCode>General</c:formatCod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iedzivotaji!$C$105:$C$133</c:f>
              <c:numCache>
                <c:formatCode>0</c:formatCode>
                <c:ptCount val="13"/>
                <c:pt idx="0">
                  <c:v>343.06408626214335</c:v>
                </c:pt>
                <c:pt idx="1">
                  <c:v>282.75836403557742</c:v>
                </c:pt>
                <c:pt idx="2" formatCode="General">
                  <c:v>236</c:v>
                </c:pt>
                <c:pt idx="3" formatCode="General">
                  <c:v>246</c:v>
                </c:pt>
                <c:pt idx="4" formatCode="General">
                  <c:v>281</c:v>
                </c:pt>
                <c:pt idx="5" formatCode="General">
                  <c:v>287</c:v>
                </c:pt>
                <c:pt idx="6" formatCode="General">
                  <c:v>289</c:v>
                </c:pt>
                <c:pt idx="7" formatCode="General">
                  <c:v>291</c:v>
                </c:pt>
                <c:pt idx="8" formatCode="General">
                  <c:v>294</c:v>
                </c:pt>
                <c:pt idx="9" formatCode="General">
                  <c:v>284</c:v>
                </c:pt>
                <c:pt idx="10" formatCode="General">
                  <c:v>283</c:v>
                </c:pt>
                <c:pt idx="11" formatCode="General">
                  <c:v>282</c:v>
                </c:pt>
                <c:pt idx="12" formatCode="General">
                  <c:v>274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CBC-446A-9C15-D91E6E162264}"/>
            </c:ext>
          </c:extLst>
        </c:ser>
        <c:ser>
          <c:idx val="2"/>
          <c:order val="2"/>
          <c:tx>
            <c:strRef>
              <c:f>iedzivotaji!$D$104</c:f>
              <c:strCache>
                <c:ptCount val="1"/>
                <c:pt idx="0">
                  <c:v>iedzīvotāji virs darbspējas vecuma (uz 1000 darbspējigiem iedzīvotājiem)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iedzivotaji!$A$105:$A$133</c:f>
              <c:numCache>
                <c:formatCode>General</c:formatCod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numCache>
            </c:numRef>
          </c:cat>
          <c:val>
            <c:numRef>
              <c:f>iedzivotaji!$D$105:$D$133</c:f>
              <c:numCache>
                <c:formatCode>0</c:formatCode>
                <c:ptCount val="13"/>
                <c:pt idx="0">
                  <c:v>363.93421833409627</c:v>
                </c:pt>
                <c:pt idx="1">
                  <c:v>375.83268207361095</c:v>
                </c:pt>
                <c:pt idx="2" formatCode="General">
                  <c:v>339</c:v>
                </c:pt>
                <c:pt idx="3" formatCode="General">
                  <c:v>353</c:v>
                </c:pt>
                <c:pt idx="4" formatCode="General">
                  <c:v>413</c:v>
                </c:pt>
                <c:pt idx="5" formatCode="General">
                  <c:v>393</c:v>
                </c:pt>
                <c:pt idx="6" formatCode="General">
                  <c:v>397</c:v>
                </c:pt>
                <c:pt idx="7" formatCode="General">
                  <c:v>399</c:v>
                </c:pt>
                <c:pt idx="8" formatCode="General">
                  <c:v>405</c:v>
                </c:pt>
                <c:pt idx="9" formatCode="General">
                  <c:v>381</c:v>
                </c:pt>
                <c:pt idx="10" formatCode="General">
                  <c:v>379</c:v>
                </c:pt>
                <c:pt idx="11" formatCode="General">
                  <c:v>380</c:v>
                </c:pt>
                <c:pt idx="12" formatCode="General">
                  <c:v>381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CBC-446A-9C15-D91E6E162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85845232"/>
        <c:axId val="-385846320"/>
      </c:lineChart>
      <c:catAx>
        <c:axId val="-385845232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46320"/>
        <c:crosses val="autoZero"/>
        <c:auto val="1"/>
        <c:lblAlgn val="ctr"/>
        <c:lblOffset val="100"/>
        <c:tickMarkSkip val="1"/>
        <c:noMultiLvlLbl val="0"/>
      </c:catAx>
      <c:valAx>
        <c:axId val="-385846320"/>
        <c:scaling>
          <c:orientation val="minMax"/>
          <c:max val="750"/>
          <c:min val="15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385845232"/>
        <c:crosses val="autoZero"/>
        <c:crossBetween val="between"/>
        <c:majorUnit val="60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iedzīvotāju vecumsastāvs (skaits)</a:t>
            </a:r>
          </a:p>
        </c:rich>
      </c:tx>
      <c:layout>
        <c:manualLayout>
          <c:xMode val="edge"/>
          <c:yMode val="edge"/>
          <c:x val="0.41157239960389569"/>
          <c:y val="9.0252707581227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28825427787889"/>
          <c:y val="6.3223948706534583E-2"/>
          <c:w val="0.83842839452932805"/>
          <c:h val="0.60649819494584833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iedzivotaji!$B$1093</c:f>
              <c:strCache>
                <c:ptCount val="1"/>
                <c:pt idx="0">
                  <c:v>0-10 gadi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iedzivotaji!$A$1094:$A$1115</c:f>
              <c:strCach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iedzivotaji!$B$1094:$B$1115</c:f>
              <c:numCache>
                <c:formatCode>General</c:formatCode>
                <c:ptCount val="13"/>
                <c:pt idx="0">
                  <c:v>14425</c:v>
                </c:pt>
                <c:pt idx="1">
                  <c:v>10167</c:v>
                </c:pt>
                <c:pt idx="2">
                  <c:v>8886</c:v>
                </c:pt>
                <c:pt idx="3" formatCode="0">
                  <c:v>9283</c:v>
                </c:pt>
                <c:pt idx="4">
                  <c:v>8751</c:v>
                </c:pt>
                <c:pt idx="5">
                  <c:v>8684</c:v>
                </c:pt>
                <c:pt idx="6">
                  <c:v>8667</c:v>
                </c:pt>
                <c:pt idx="7">
                  <c:v>8663</c:v>
                </c:pt>
                <c:pt idx="8">
                  <c:v>8588</c:v>
                </c:pt>
                <c:pt idx="9">
                  <c:v>8431</c:v>
                </c:pt>
                <c:pt idx="10">
                  <c:v>8412</c:v>
                </c:pt>
                <c:pt idx="11">
                  <c:v>8351</c:v>
                </c:pt>
                <c:pt idx="12">
                  <c:v>8099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C4B-4195-ACB6-4507D53E382F}"/>
            </c:ext>
          </c:extLst>
        </c:ser>
        <c:ser>
          <c:idx val="1"/>
          <c:order val="1"/>
          <c:tx>
            <c:strRef>
              <c:f>iedzivotaji!$C$1093</c:f>
              <c:strCache>
                <c:ptCount val="1"/>
                <c:pt idx="0">
                  <c:v>11-20 gadi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iedzivotaji!$A$1094:$A$1115</c:f>
              <c:strCach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iedzivotaji!$C$1094:$C$1115</c:f>
              <c:numCache>
                <c:formatCode>General</c:formatCode>
                <c:ptCount val="13"/>
                <c:pt idx="0">
                  <c:v>12521</c:v>
                </c:pt>
                <c:pt idx="1">
                  <c:v>13167</c:v>
                </c:pt>
                <c:pt idx="2">
                  <c:v>11970</c:v>
                </c:pt>
                <c:pt idx="3" formatCode="0">
                  <c:v>8896</c:v>
                </c:pt>
                <c:pt idx="4">
                  <c:v>7038</c:v>
                </c:pt>
                <c:pt idx="5">
                  <c:v>7079</c:v>
                </c:pt>
                <c:pt idx="6">
                  <c:v>7228</c:v>
                </c:pt>
                <c:pt idx="7">
                  <c:v>7457</c:v>
                </c:pt>
                <c:pt idx="8">
                  <c:v>7660</c:v>
                </c:pt>
                <c:pt idx="9">
                  <c:v>7688</c:v>
                </c:pt>
                <c:pt idx="10">
                  <c:v>7570</c:v>
                </c:pt>
                <c:pt idx="11">
                  <c:v>7701</c:v>
                </c:pt>
                <c:pt idx="12">
                  <c:v>7759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C4B-4195-ACB6-4507D53E382F}"/>
            </c:ext>
          </c:extLst>
        </c:ser>
        <c:ser>
          <c:idx val="2"/>
          <c:order val="2"/>
          <c:tx>
            <c:strRef>
              <c:f>iedzivotaji!$D$1093</c:f>
              <c:strCache>
                <c:ptCount val="1"/>
                <c:pt idx="0">
                  <c:v>21-30 gadi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iedzivotaji!$A$1094:$A$1115</c:f>
              <c:strCach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iedzivotaji!$D$1094:$D$1115</c:f>
              <c:numCache>
                <c:formatCode>General</c:formatCode>
                <c:ptCount val="13"/>
                <c:pt idx="0">
                  <c:v>13634</c:v>
                </c:pt>
                <c:pt idx="1">
                  <c:v>12316</c:v>
                </c:pt>
                <c:pt idx="2">
                  <c:v>12303</c:v>
                </c:pt>
                <c:pt idx="3" formatCode="0">
                  <c:v>11311</c:v>
                </c:pt>
                <c:pt idx="4">
                  <c:v>8703</c:v>
                </c:pt>
                <c:pt idx="5">
                  <c:v>8182</c:v>
                </c:pt>
                <c:pt idx="6">
                  <c:v>7996</c:v>
                </c:pt>
                <c:pt idx="7">
                  <c:v>7750</c:v>
                </c:pt>
                <c:pt idx="8">
                  <c:v>7357</c:v>
                </c:pt>
                <c:pt idx="9">
                  <c:v>7148</c:v>
                </c:pt>
                <c:pt idx="10">
                  <c:v>6965</c:v>
                </c:pt>
                <c:pt idx="11">
                  <c:v>6661</c:v>
                </c:pt>
                <c:pt idx="12">
                  <c:v>6551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C4B-4195-ACB6-4507D53E382F}"/>
            </c:ext>
          </c:extLst>
        </c:ser>
        <c:ser>
          <c:idx val="3"/>
          <c:order val="3"/>
          <c:tx>
            <c:strRef>
              <c:f>iedzivotaji!$E$1093</c:f>
              <c:strCache>
                <c:ptCount val="1"/>
                <c:pt idx="0">
                  <c:v>31-40 gadi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iedzivotaji!$A$1094:$A$1115</c:f>
              <c:strCach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iedzivotaji!$E$1094:$E$1115</c:f>
              <c:numCache>
                <c:formatCode>General</c:formatCode>
                <c:ptCount val="13"/>
                <c:pt idx="0">
                  <c:v>13901</c:v>
                </c:pt>
                <c:pt idx="1">
                  <c:v>13130</c:v>
                </c:pt>
                <c:pt idx="2">
                  <c:v>11918</c:v>
                </c:pt>
                <c:pt idx="3" formatCode="0">
                  <c:v>10669</c:v>
                </c:pt>
                <c:pt idx="4">
                  <c:v>8635</c:v>
                </c:pt>
                <c:pt idx="5">
                  <c:v>8417</c:v>
                </c:pt>
                <c:pt idx="6">
                  <c:v>8357</c:v>
                </c:pt>
                <c:pt idx="7">
                  <c:v>8371</c:v>
                </c:pt>
                <c:pt idx="8">
                  <c:v>8518</c:v>
                </c:pt>
                <c:pt idx="9">
                  <c:v>8685</c:v>
                </c:pt>
                <c:pt idx="10">
                  <c:v>8715</c:v>
                </c:pt>
                <c:pt idx="11">
                  <c:v>8844</c:v>
                </c:pt>
                <c:pt idx="12">
                  <c:v>8868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C4B-4195-ACB6-4507D53E382F}"/>
            </c:ext>
          </c:extLst>
        </c:ser>
        <c:ser>
          <c:idx val="4"/>
          <c:order val="4"/>
          <c:tx>
            <c:strRef>
              <c:f>iedzivotaji!$F$1093</c:f>
              <c:strCache>
                <c:ptCount val="1"/>
                <c:pt idx="0">
                  <c:v>41-50 gadi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iedzivotaji!$A$1094:$A$1115</c:f>
              <c:strCach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iedzivotaji!$F$1094:$F$1115</c:f>
              <c:numCache>
                <c:formatCode>General</c:formatCode>
                <c:ptCount val="13"/>
                <c:pt idx="0">
                  <c:v>12038</c:v>
                </c:pt>
                <c:pt idx="1">
                  <c:v>12077</c:v>
                </c:pt>
                <c:pt idx="2">
                  <c:v>12379</c:v>
                </c:pt>
                <c:pt idx="3" formatCode="0">
                  <c:v>11126</c:v>
                </c:pt>
                <c:pt idx="4">
                  <c:v>9289</c:v>
                </c:pt>
                <c:pt idx="5">
                  <c:v>9132</c:v>
                </c:pt>
                <c:pt idx="6">
                  <c:v>9060</c:v>
                </c:pt>
                <c:pt idx="7">
                  <c:v>9026</c:v>
                </c:pt>
                <c:pt idx="8">
                  <c:v>8817</c:v>
                </c:pt>
                <c:pt idx="9">
                  <c:v>8726</c:v>
                </c:pt>
                <c:pt idx="10">
                  <c:v>8647</c:v>
                </c:pt>
                <c:pt idx="11">
                  <c:v>8544</c:v>
                </c:pt>
                <c:pt idx="12">
                  <c:v>8419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C4B-4195-ACB6-4507D53E382F}"/>
            </c:ext>
          </c:extLst>
        </c:ser>
        <c:ser>
          <c:idx val="5"/>
          <c:order val="5"/>
          <c:tx>
            <c:strRef>
              <c:f>iedzivotaji!$G$1093</c:f>
              <c:strCache>
                <c:ptCount val="1"/>
                <c:pt idx="0">
                  <c:v>51-60 gadi</c:v>
                </c:pt>
              </c:strCache>
            </c:strRef>
          </c:tx>
          <c:spPr>
            <a:ln w="12700">
              <a:solidFill>
                <a:srgbClr val="C200C2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C200C2"/>
              </a:solidFill>
              <a:ln>
                <a:solidFill>
                  <a:srgbClr val="C200C2"/>
                </a:solidFill>
                <a:prstDash val="solid"/>
              </a:ln>
            </c:spPr>
          </c:marker>
          <c:cat>
            <c:strRef>
              <c:f>iedzivotaji!$A$1094:$A$1115</c:f>
              <c:strCach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iedzivotaji!$G$1094:$G$1115</c:f>
              <c:numCache>
                <c:formatCode>General</c:formatCode>
                <c:ptCount val="13"/>
                <c:pt idx="0">
                  <c:v>13437</c:v>
                </c:pt>
                <c:pt idx="1">
                  <c:v>11180</c:v>
                </c:pt>
                <c:pt idx="2">
                  <c:v>10142</c:v>
                </c:pt>
                <c:pt idx="3" formatCode="0">
                  <c:v>9765</c:v>
                </c:pt>
                <c:pt idx="4">
                  <c:v>9695</c:v>
                </c:pt>
                <c:pt idx="5">
                  <c:v>9480</c:v>
                </c:pt>
                <c:pt idx="6">
                  <c:v>9376</c:v>
                </c:pt>
                <c:pt idx="7">
                  <c:v>9373</c:v>
                </c:pt>
                <c:pt idx="8">
                  <c:v>9304</c:v>
                </c:pt>
                <c:pt idx="9">
                  <c:v>9159</c:v>
                </c:pt>
                <c:pt idx="10">
                  <c:v>8984</c:v>
                </c:pt>
                <c:pt idx="11">
                  <c:v>8833</c:v>
                </c:pt>
                <c:pt idx="12">
                  <c:v>8789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C4B-4195-ACB6-4507D53E382F}"/>
            </c:ext>
          </c:extLst>
        </c:ser>
        <c:ser>
          <c:idx val="6"/>
          <c:order val="6"/>
          <c:tx>
            <c:strRef>
              <c:f>iedzivotaji!$H$1093</c:f>
              <c:strCache>
                <c:ptCount val="1"/>
                <c:pt idx="0">
                  <c:v>61-69 gadi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iedzivotaji!$A$1094:$A$1115</c:f>
              <c:strCach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iedzivotaji!$H$1094:$H$1115</c:f>
              <c:numCache>
                <c:formatCode>General</c:formatCode>
                <c:ptCount val="13"/>
                <c:pt idx="0">
                  <c:v>9485</c:v>
                </c:pt>
                <c:pt idx="1">
                  <c:v>9357</c:v>
                </c:pt>
                <c:pt idx="2">
                  <c:v>9085</c:v>
                </c:pt>
                <c:pt idx="3" formatCode="0">
                  <c:v>8504</c:v>
                </c:pt>
                <c:pt idx="4">
                  <c:v>7326</c:v>
                </c:pt>
                <c:pt idx="5">
                  <c:v>7399</c:v>
                </c:pt>
                <c:pt idx="6">
                  <c:v>7449</c:v>
                </c:pt>
                <c:pt idx="7">
                  <c:v>7373</c:v>
                </c:pt>
                <c:pt idx="8">
                  <c:v>7316</c:v>
                </c:pt>
                <c:pt idx="9">
                  <c:v>7403</c:v>
                </c:pt>
                <c:pt idx="10">
                  <c:v>7510</c:v>
                </c:pt>
                <c:pt idx="11">
                  <c:v>7567</c:v>
                </c:pt>
                <c:pt idx="12">
                  <c:v>7567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3C4B-4195-ACB6-4507D53E382F}"/>
            </c:ext>
          </c:extLst>
        </c:ser>
        <c:ser>
          <c:idx val="7"/>
          <c:order val="7"/>
          <c:tx>
            <c:strRef>
              <c:f>iedzivotaji!$I$1093</c:f>
              <c:strCache>
                <c:ptCount val="1"/>
                <c:pt idx="0">
                  <c:v>70 gadi un vairāk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iedzivotaji!$A$1094:$A$1115</c:f>
              <c:strCache>
                <c:ptCount val="13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iedzivotaji!$I$1094:$I$1115</c:f>
              <c:numCache>
                <c:formatCode>General</c:formatCode>
                <c:ptCount val="13"/>
                <c:pt idx="0">
                  <c:v>6853</c:v>
                </c:pt>
                <c:pt idx="1">
                  <c:v>8247</c:v>
                </c:pt>
                <c:pt idx="2">
                  <c:v>9232</c:v>
                </c:pt>
                <c:pt idx="3" formatCode="0">
                  <c:v>9359</c:v>
                </c:pt>
                <c:pt idx="4">
                  <c:v>10791</c:v>
                </c:pt>
                <c:pt idx="5">
                  <c:v>10628</c:v>
                </c:pt>
                <c:pt idx="6">
                  <c:v>10636</c:v>
                </c:pt>
                <c:pt idx="7">
                  <c:v>10661</c:v>
                </c:pt>
                <c:pt idx="8">
                  <c:v>10799</c:v>
                </c:pt>
                <c:pt idx="9">
                  <c:v>10724</c:v>
                </c:pt>
                <c:pt idx="10">
                  <c:v>10557</c:v>
                </c:pt>
                <c:pt idx="11">
                  <c:v>10587</c:v>
                </c:pt>
                <c:pt idx="12">
                  <c:v>10628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C4B-4195-ACB6-4507D53E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70768"/>
        <c:axId val="-363968592"/>
      </c:lineChart>
      <c:catAx>
        <c:axId val="-363970768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3968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3968592"/>
        <c:scaling>
          <c:orientation val="minMax"/>
          <c:max val="14500"/>
          <c:min val="640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3970768"/>
        <c:crosses val="autoZero"/>
        <c:crossBetween val="between"/>
        <c:majorUnit val="810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līdz darbspējas vecumam īpatsvars (% no iedzīvotāju kopskaita) </a:t>
            </a:r>
          </a:p>
        </c:rich>
      </c:tx>
      <c:layout>
        <c:manualLayout>
          <c:xMode val="edge"/>
          <c:yMode val="edge"/>
          <c:x val="0.28400445834681626"/>
          <c:y val="9.057923103123560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4156329773847"/>
          <c:y val="6.2562759523768496E-2"/>
          <c:w val="0.88574584602077133"/>
          <c:h val="0.5353060298534893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iedzivotaji!$B$1048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iedzivotaji!$A$1049:$A$1073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iedzivotaji!$B$1049:$B$1073</c:f>
              <c:numCache>
                <c:formatCode>0.0</c:formatCode>
                <c:ptCount val="9"/>
                <c:pt idx="0">
                  <c:v>19.682810613752469</c:v>
                </c:pt>
                <c:pt idx="1">
                  <c:v>17.275839756970345</c:v>
                </c:pt>
                <c:pt idx="2">
                  <c:v>14.318331379462126</c:v>
                </c:pt>
                <c:pt idx="3">
                  <c:v>14.2</c:v>
                </c:pt>
                <c:pt idx="4">
                  <c:v>15.249698190463274</c:v>
                </c:pt>
                <c:pt idx="5">
                  <c:v>16</c:v>
                </c:pt>
                <c:pt idx="6">
                  <c:v>16</c:v>
                </c:pt>
                <c:pt idx="7">
                  <c:v>15.957287488953842</c:v>
                </c:pt>
                <c:pt idx="8">
                  <c:v>15.642866377260958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EF8-4ED0-9023-F987B770875F}"/>
            </c:ext>
          </c:extLst>
        </c:ser>
        <c:ser>
          <c:idx val="1"/>
          <c:order val="1"/>
          <c:tx>
            <c:strRef>
              <c:f>iedzivotaji!$C$1048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iedzivotaji!$A$1049:$A$1073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iedzivotaji!$C$1049:$C$1073</c:f>
              <c:numCache>
                <c:formatCode>0.0</c:formatCode>
                <c:ptCount val="9"/>
                <c:pt idx="0">
                  <c:v>16.851984493798003</c:v>
                </c:pt>
                <c:pt idx="1">
                  <c:v>14.368547365204309</c:v>
                </c:pt>
                <c:pt idx="2">
                  <c:v>12.359774484660065</c:v>
                </c:pt>
                <c:pt idx="3">
                  <c:v>12.9</c:v>
                </c:pt>
                <c:pt idx="4">
                  <c:v>14.946070389327682</c:v>
                </c:pt>
                <c:pt idx="5" formatCode="General">
                  <c:v>15.4</c:v>
                </c:pt>
                <c:pt idx="6">
                  <c:v>15.3</c:v>
                </c:pt>
                <c:pt idx="7">
                  <c:v>15.156959354475633</c:v>
                </c:pt>
                <c:pt idx="8">
                  <c:v>14.728890930208351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EF8-4ED0-9023-F987B770875F}"/>
            </c:ext>
          </c:extLst>
        </c:ser>
        <c:ser>
          <c:idx val="2"/>
          <c:order val="2"/>
          <c:tx>
            <c:strRef>
              <c:f>iedzivotaji!$D$1048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iedzivotaji!$A$1049:$A$1073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iedzivotaji!$D$1049:$D$1073</c:f>
              <c:numCache>
                <c:formatCode>0.0</c:formatCode>
                <c:ptCount val="9"/>
                <c:pt idx="0">
                  <c:v>17.866362946089595</c:v>
                </c:pt>
                <c:pt idx="1">
                  <c:v>15.792378932980522</c:v>
                </c:pt>
                <c:pt idx="2">
                  <c:v>12.387424416799108</c:v>
                </c:pt>
                <c:pt idx="3">
                  <c:v>12.8</c:v>
                </c:pt>
                <c:pt idx="4">
                  <c:v>13.948898678414098</c:v>
                </c:pt>
                <c:pt idx="5" formatCode="General">
                  <c:v>14.7</c:v>
                </c:pt>
                <c:pt idx="6">
                  <c:v>14.6</c:v>
                </c:pt>
                <c:pt idx="7">
                  <c:v>14.592263792010145</c:v>
                </c:pt>
                <c:pt idx="8">
                  <c:v>14.21740639339837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EF8-4ED0-9023-F987B770875F}"/>
            </c:ext>
          </c:extLst>
        </c:ser>
        <c:ser>
          <c:idx val="3"/>
          <c:order val="3"/>
          <c:tx>
            <c:strRef>
              <c:f>iedzivotaji!$E$1048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iedzivotaji!$A$1049:$A$1073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iedzivotaji!$E$1049:$E$1073</c:f>
              <c:numCache>
                <c:formatCode>0.0</c:formatCode>
                <c:ptCount val="9"/>
                <c:pt idx="0">
                  <c:v>19.032653578928084</c:v>
                </c:pt>
                <c:pt idx="1">
                  <c:v>16.607044362146404</c:v>
                </c:pt>
                <c:pt idx="2">
                  <c:v>14.918213869596137</c:v>
                </c:pt>
                <c:pt idx="3">
                  <c:v>15</c:v>
                </c:pt>
                <c:pt idx="4">
                  <c:v>17.15728998061223</c:v>
                </c:pt>
                <c:pt idx="5" formatCode="General">
                  <c:v>18.2</c:v>
                </c:pt>
                <c:pt idx="6">
                  <c:v>18.399999999999999</c:v>
                </c:pt>
                <c:pt idx="7">
                  <c:v>18.22342986359326</c:v>
                </c:pt>
                <c:pt idx="8">
                  <c:v>17.765671559934919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EF8-4ED0-9023-F987B770875F}"/>
            </c:ext>
          </c:extLst>
        </c:ser>
        <c:ser>
          <c:idx val="8"/>
          <c:order val="4"/>
          <c:tx>
            <c:strRef>
              <c:f>iedzivotaji!$F$1048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iedzivotaji!$A$1049:$A$1073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iedzivotaji!$F$1049:$F$1073</c:f>
              <c:numCache>
                <c:formatCode>General</c:formatCode>
                <c:ptCount val="9"/>
                <c:pt idx="4" formatCode="0.0">
                  <c:v>15.274378031955138</c:v>
                </c:pt>
                <c:pt idx="5">
                  <c:v>16.600000000000001</c:v>
                </c:pt>
                <c:pt idx="6" formatCode="0.0">
                  <c:v>16.3</c:v>
                </c:pt>
                <c:pt idx="7" formatCode="0.0">
                  <c:v>16.173726441500278</c:v>
                </c:pt>
                <c:pt idx="8" formatCode="0.0">
                  <c:v>15.881796690307329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EF8-4ED0-9023-F987B770875F}"/>
            </c:ext>
          </c:extLst>
        </c:ser>
        <c:ser>
          <c:idx val="4"/>
          <c:order val="5"/>
          <c:tx>
            <c:strRef>
              <c:f>iedzivotaji!$G$1048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iedzivotaji!$A$1049:$A$1073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iedzivotaji!$G$1049:$G$1073</c:f>
              <c:numCache>
                <c:formatCode>0.0</c:formatCode>
                <c:ptCount val="9"/>
                <c:pt idx="0">
                  <c:v>17.841768075658447</c:v>
                </c:pt>
                <c:pt idx="1">
                  <c:v>15.804366124035171</c:v>
                </c:pt>
                <c:pt idx="2">
                  <c:v>13.283694831121183</c:v>
                </c:pt>
                <c:pt idx="3">
                  <c:v>14</c:v>
                </c:pt>
                <c:pt idx="4">
                  <c:v>14.560495125601715</c:v>
                </c:pt>
                <c:pt idx="5" formatCode="General">
                  <c:v>15.2</c:v>
                </c:pt>
                <c:pt idx="6">
                  <c:v>15.2</c:v>
                </c:pt>
                <c:pt idx="7">
                  <c:v>15.092458657492474</c:v>
                </c:pt>
                <c:pt idx="8">
                  <c:v>14.549219618821182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EF8-4ED0-9023-F987B770875F}"/>
            </c:ext>
          </c:extLst>
        </c:ser>
        <c:ser>
          <c:idx val="5"/>
          <c:order val="6"/>
          <c:tx>
            <c:strRef>
              <c:f>iedzivotaji!$H$1048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iedzivotaji!$A$1049:$A$1073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iedzivotaji!$H$1049:$H$1073</c:f>
              <c:numCache>
                <c:formatCode>0.0</c:formatCode>
                <c:ptCount val="9"/>
                <c:pt idx="0">
                  <c:v>19.145090872169767</c:v>
                </c:pt>
                <c:pt idx="1">
                  <c:v>17.048106264584455</c:v>
                </c:pt>
                <c:pt idx="2">
                  <c:v>15.010184484665077</c:v>
                </c:pt>
                <c:pt idx="3">
                  <c:v>15.4</c:v>
                </c:pt>
                <c:pt idx="4">
                  <c:v>16.638662641681382</c:v>
                </c:pt>
                <c:pt idx="5" formatCode="General">
                  <c:v>17.100000000000001</c:v>
                </c:pt>
                <c:pt idx="6">
                  <c:v>17</c:v>
                </c:pt>
                <c:pt idx="7">
                  <c:v>16.947889339375152</c:v>
                </c:pt>
                <c:pt idx="8">
                  <c:v>16.537192561487696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EF8-4ED0-9023-F987B770875F}"/>
            </c:ext>
          </c:extLst>
        </c:ser>
        <c:ser>
          <c:idx val="6"/>
          <c:order val="7"/>
          <c:tx>
            <c:strRef>
              <c:f>iedzivotaji!$I$1048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iedzivotaji!$A$1049:$A$1073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iedzivotaji!$I$1049:$I$1073</c:f>
              <c:numCache>
                <c:formatCode>0.0</c:formatCode>
                <c:ptCount val="9"/>
                <c:pt idx="0">
                  <c:v>18.521093000958775</c:v>
                </c:pt>
                <c:pt idx="1">
                  <c:v>15.294870154790839</c:v>
                </c:pt>
                <c:pt idx="2">
                  <c:v>13.232003492877805</c:v>
                </c:pt>
                <c:pt idx="3">
                  <c:v>14.2</c:v>
                </c:pt>
                <c:pt idx="4">
                  <c:v>14.313099041533546</c:v>
                </c:pt>
                <c:pt idx="5" formatCode="General">
                  <c:v>15.6</c:v>
                </c:pt>
                <c:pt idx="6">
                  <c:v>15.3</c:v>
                </c:pt>
                <c:pt idx="7">
                  <c:v>15.175525058761089</c:v>
                </c:pt>
                <c:pt idx="8">
                  <c:v>14.767900195170487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5EF8-4ED0-9023-F987B770875F}"/>
            </c:ext>
          </c:extLst>
        </c:ser>
        <c:ser>
          <c:idx val="9"/>
          <c:order val="8"/>
          <c:tx>
            <c:strRef>
              <c:f>iedzivotaji!$J$1048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iedzivotaji!$A$1049:$A$1073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iedzivotaji!$J$1049:$J$1073</c:f>
              <c:numCache>
                <c:formatCode>General</c:formatCode>
                <c:ptCount val="9"/>
                <c:pt idx="4" formatCode="0.0">
                  <c:v>16.425245732022763</c:v>
                </c:pt>
                <c:pt idx="5">
                  <c:v>17.899999999999999</c:v>
                </c:pt>
                <c:pt idx="6" formatCode="0.0">
                  <c:v>18</c:v>
                </c:pt>
                <c:pt idx="7" formatCode="0.0">
                  <c:v>17.91454505202568</c:v>
                </c:pt>
                <c:pt idx="8" formatCode="0.0">
                  <c:v>17.402574186628531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5EF8-4ED0-9023-F987B770875F}"/>
            </c:ext>
          </c:extLst>
        </c:ser>
        <c:ser>
          <c:idx val="7"/>
          <c:order val="9"/>
          <c:tx>
            <c:strRef>
              <c:f>iedzivotaji!$K$1048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iedzivotaji!$A$1049:$A$1073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iedzivotaji!$K$1049:$K$1073</c:f>
              <c:numCache>
                <c:formatCode>0.0</c:formatCode>
                <c:ptCount val="9"/>
                <c:pt idx="0">
                  <c:v>19.085636009503222</c:v>
                </c:pt>
                <c:pt idx="1">
                  <c:v>16.428750885046707</c:v>
                </c:pt>
                <c:pt idx="2">
                  <c:v>14.294845454960507</c:v>
                </c:pt>
                <c:pt idx="3">
                  <c:v>14.5</c:v>
                </c:pt>
                <c:pt idx="4">
                  <c:v>14.835529959020931</c:v>
                </c:pt>
                <c:pt idx="5" formatCode="General">
                  <c:v>15.2</c:v>
                </c:pt>
                <c:pt idx="6">
                  <c:v>15.1</c:v>
                </c:pt>
                <c:pt idx="7">
                  <c:v>15.075270122617457</c:v>
                </c:pt>
                <c:pt idx="8">
                  <c:v>14.659557516700373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5EF8-4ED0-9023-F987B7708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74032"/>
        <c:axId val="-363969136"/>
      </c:lineChart>
      <c:catAx>
        <c:axId val="-363974032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396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3969136"/>
        <c:scaling>
          <c:orientation val="minMax"/>
          <c:max val="20"/>
          <c:min val="11.5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3974032"/>
        <c:crosses val="autoZero"/>
        <c:crossBetween val="between"/>
        <c:majorUnit val="0.5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darbspējas vecumā īpatsvars (% no iedzīvotāju kopskaita) </a:t>
            </a:r>
          </a:p>
        </c:rich>
      </c:tx>
      <c:layout>
        <c:manualLayout>
          <c:xMode val="edge"/>
          <c:yMode val="edge"/>
          <c:x val="0.30694156399848926"/>
          <c:y val="1.08892561269347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4085691474358"/>
          <c:y val="9.3151701107784063E-2"/>
          <c:w val="0.88611760593775735"/>
          <c:h val="0.45519845230613781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iedzivotaji!$B$1004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iedzivotaji!$A$1005:$A$1029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iedzivotaji!$B$1005:$B$1029</c:f>
              <c:numCache>
                <c:formatCode>0.0</c:formatCode>
                <c:ptCount val="9"/>
                <c:pt idx="0">
                  <c:v>57.243710176442839</c:v>
                </c:pt>
                <c:pt idx="1">
                  <c:v>60.318891895672728</c:v>
                </c:pt>
                <c:pt idx="2">
                  <c:v>64.373504634814921</c:v>
                </c:pt>
                <c:pt idx="3">
                  <c:v>64.2</c:v>
                </c:pt>
                <c:pt idx="4">
                  <c:v>61.525619909424123</c:v>
                </c:pt>
                <c:pt idx="5" formatCode="General">
                  <c:v>61.9</c:v>
                </c:pt>
                <c:pt idx="6" formatCode="General">
                  <c:v>61.8</c:v>
                </c:pt>
                <c:pt idx="7">
                  <c:v>61.666280759295766</c:v>
                </c:pt>
                <c:pt idx="8">
                  <c:v>61.605218705025209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8A-47BC-8C00-BBFF3BB6B83B}"/>
            </c:ext>
          </c:extLst>
        </c:ser>
        <c:ser>
          <c:idx val="1"/>
          <c:order val="1"/>
          <c:tx>
            <c:strRef>
              <c:f>iedzivotaji!$C$1004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iedzivotaji!$A$1005:$A$1029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iedzivotaji!$C$1005:$C$1029</c:f>
              <c:numCache>
                <c:formatCode>0.0</c:formatCode>
                <c:ptCount val="9"/>
                <c:pt idx="0">
                  <c:v>59.044437561402908</c:v>
                </c:pt>
                <c:pt idx="1">
                  <c:v>61.807646610975439</c:v>
                </c:pt>
                <c:pt idx="2">
                  <c:v>65.402472312246942</c:v>
                </c:pt>
                <c:pt idx="3">
                  <c:v>65</c:v>
                </c:pt>
                <c:pt idx="4">
                  <c:v>60.8414542431291</c:v>
                </c:pt>
                <c:pt idx="5" formatCode="General">
                  <c:v>61.9</c:v>
                </c:pt>
                <c:pt idx="6" formatCode="General">
                  <c:v>61.9</c:v>
                </c:pt>
                <c:pt idx="7">
                  <c:v>62.046402806285258</c:v>
                </c:pt>
                <c:pt idx="8">
                  <c:v>62.158728375460328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8A-47BC-8C00-BBFF3BB6B83B}"/>
            </c:ext>
          </c:extLst>
        </c:ser>
        <c:ser>
          <c:idx val="2"/>
          <c:order val="2"/>
          <c:tx>
            <c:strRef>
              <c:f>iedzivotaji!$D$1004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iedzivotaji!$A$1005:$A$1029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iedzivotaji!$D$1005:$D$1029</c:f>
              <c:numCache>
                <c:formatCode>0.0</c:formatCode>
                <c:ptCount val="9"/>
                <c:pt idx="0">
                  <c:v>60.428583480975284</c:v>
                </c:pt>
                <c:pt idx="1">
                  <c:v>62.692870473403374</c:v>
                </c:pt>
                <c:pt idx="2">
                  <c:v>66.609122960852019</c:v>
                </c:pt>
                <c:pt idx="3">
                  <c:v>65.2</c:v>
                </c:pt>
                <c:pt idx="4">
                  <c:v>60.508663729809108</c:v>
                </c:pt>
                <c:pt idx="5" formatCode="General">
                  <c:v>60.2</c:v>
                </c:pt>
                <c:pt idx="6" formatCode="General">
                  <c:v>60.2</c:v>
                </c:pt>
                <c:pt idx="7">
                  <c:v>60.073557387444524</c:v>
                </c:pt>
                <c:pt idx="8">
                  <c:v>59.937788403449915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8A-47BC-8C00-BBFF3BB6B83B}"/>
            </c:ext>
          </c:extLst>
        </c:ser>
        <c:ser>
          <c:idx val="3"/>
          <c:order val="3"/>
          <c:tx>
            <c:strRef>
              <c:f>iedzivotaji!$E$1004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iedzivotaji!$A$1005:$A$1029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iedzivotaji!$E$1005:$E$1029</c:f>
              <c:numCache>
                <c:formatCode>0.0</c:formatCode>
                <c:ptCount val="9"/>
                <c:pt idx="0">
                  <c:v>61.206082557041597</c:v>
                </c:pt>
                <c:pt idx="1">
                  <c:v>62.032936726814285</c:v>
                </c:pt>
                <c:pt idx="2">
                  <c:v>65.554496345726093</c:v>
                </c:pt>
                <c:pt idx="3">
                  <c:v>65.099999999999994</c:v>
                </c:pt>
                <c:pt idx="4">
                  <c:v>60.753099375678133</c:v>
                </c:pt>
                <c:pt idx="5" formatCode="General">
                  <c:v>61.3</c:v>
                </c:pt>
                <c:pt idx="6" formatCode="General">
                  <c:v>60.9</c:v>
                </c:pt>
                <c:pt idx="7">
                  <c:v>60.826829090378574</c:v>
                </c:pt>
                <c:pt idx="8">
                  <c:v>60.905650719365283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8A-47BC-8C00-BBFF3BB6B83B}"/>
            </c:ext>
          </c:extLst>
        </c:ser>
        <c:ser>
          <c:idx val="8"/>
          <c:order val="4"/>
          <c:tx>
            <c:strRef>
              <c:f>iedzivotaji!$F$1004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iedzivotaji!$A$1005:$A$1029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iedzivotaji!$F$1005:$F$1029</c:f>
              <c:numCache>
                <c:formatCode>General</c:formatCode>
                <c:ptCount val="9"/>
                <c:pt idx="4" formatCode="0.0">
                  <c:v>61.943121634251632</c:v>
                </c:pt>
                <c:pt idx="5">
                  <c:v>61.4</c:v>
                </c:pt>
                <c:pt idx="6">
                  <c:v>61.5</c:v>
                </c:pt>
                <c:pt idx="7" formatCode="0.0">
                  <c:v>61.4480313491323</c:v>
                </c:pt>
                <c:pt idx="8" formatCode="0.0">
                  <c:v>61.290780141843975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78A-47BC-8C00-BBFF3BB6B83B}"/>
            </c:ext>
          </c:extLst>
        </c:ser>
        <c:ser>
          <c:idx val="4"/>
          <c:order val="5"/>
          <c:tx>
            <c:strRef>
              <c:f>iedzivotaji!$G$1004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iedzivotaji!$A$1005:$A$1029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iedzivotaji!$G$1005:$G$1029</c:f>
              <c:numCache>
                <c:formatCode>0.0</c:formatCode>
                <c:ptCount val="9"/>
                <c:pt idx="0">
                  <c:v>58.404799837293652</c:v>
                </c:pt>
                <c:pt idx="1">
                  <c:v>61.066638012858391</c:v>
                </c:pt>
                <c:pt idx="2">
                  <c:v>64.828603287651532</c:v>
                </c:pt>
                <c:pt idx="3">
                  <c:v>63.4</c:v>
                </c:pt>
                <c:pt idx="4">
                  <c:v>60.891549694591653</c:v>
                </c:pt>
                <c:pt idx="5">
                  <c:v>61</c:v>
                </c:pt>
                <c:pt idx="6" formatCode="General">
                  <c:v>60.9</c:v>
                </c:pt>
                <c:pt idx="7">
                  <c:v>60.680636459595753</c:v>
                </c:pt>
                <c:pt idx="8">
                  <c:v>60.965601871380905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78A-47BC-8C00-BBFF3BB6B83B}"/>
            </c:ext>
          </c:extLst>
        </c:ser>
        <c:ser>
          <c:idx val="5"/>
          <c:order val="6"/>
          <c:tx>
            <c:strRef>
              <c:f>iedzivotaji!$H$1004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iedzivotaji!$A$1005:$A$1029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iedzivotaji!$H$1005:$H$1029</c:f>
              <c:numCache>
                <c:formatCode>0.0</c:formatCode>
                <c:ptCount val="9"/>
                <c:pt idx="0">
                  <c:v>58.494263376992585</c:v>
                </c:pt>
                <c:pt idx="1">
                  <c:v>60.29213785675821</c:v>
                </c:pt>
                <c:pt idx="2">
                  <c:v>63.491823313740319</c:v>
                </c:pt>
                <c:pt idx="3">
                  <c:v>62.5</c:v>
                </c:pt>
                <c:pt idx="4">
                  <c:v>58.804180668679159</c:v>
                </c:pt>
                <c:pt idx="5" formatCode="General">
                  <c:v>60.1</c:v>
                </c:pt>
                <c:pt idx="6" formatCode="General">
                  <c:v>60.2</c:v>
                </c:pt>
                <c:pt idx="7">
                  <c:v>60.198545194371583</c:v>
                </c:pt>
                <c:pt idx="8">
                  <c:v>60.416916616676666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78A-47BC-8C00-BBFF3BB6B83B}"/>
            </c:ext>
          </c:extLst>
        </c:ser>
        <c:ser>
          <c:idx val="6"/>
          <c:order val="7"/>
          <c:tx>
            <c:strRef>
              <c:f>iedzivotaji!$I$1004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iedzivotaji!$A$1005:$A$1029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iedzivotaji!$I$1005:$I$1029</c:f>
              <c:numCache>
                <c:formatCode>0.0</c:formatCode>
                <c:ptCount val="9"/>
                <c:pt idx="0">
                  <c:v>60.091083413231068</c:v>
                </c:pt>
                <c:pt idx="1">
                  <c:v>63.517973647179218</c:v>
                </c:pt>
                <c:pt idx="2">
                  <c:v>66.405610434972431</c:v>
                </c:pt>
                <c:pt idx="3">
                  <c:v>65.2</c:v>
                </c:pt>
                <c:pt idx="4">
                  <c:v>60.95136670216543</c:v>
                </c:pt>
                <c:pt idx="5" formatCode="General">
                  <c:v>60.6</c:v>
                </c:pt>
                <c:pt idx="6" formatCode="General">
                  <c:v>60.7</c:v>
                </c:pt>
                <c:pt idx="7">
                  <c:v>60.277503980589884</c:v>
                </c:pt>
                <c:pt idx="8">
                  <c:v>60.108683173242511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78A-47BC-8C00-BBFF3BB6B83B}"/>
            </c:ext>
          </c:extLst>
        </c:ser>
        <c:ser>
          <c:idx val="9"/>
          <c:order val="8"/>
          <c:tx>
            <c:strRef>
              <c:f>iedzivotaji!$J$1004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iedzivotaji!$A$1005:$A$1029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iedzivotaji!$J$1005:$J$1029</c:f>
              <c:numCache>
                <c:formatCode>General</c:formatCode>
                <c:ptCount val="9"/>
                <c:pt idx="4" formatCode="0.0">
                  <c:v>59.557682359027417</c:v>
                </c:pt>
                <c:pt idx="5">
                  <c:v>59.5</c:v>
                </c:pt>
                <c:pt idx="6">
                  <c:v>59.2</c:v>
                </c:pt>
                <c:pt idx="7" formatCode="0.0">
                  <c:v>59.074607040070845</c:v>
                </c:pt>
                <c:pt idx="8" formatCode="0.0">
                  <c:v>59.438684304612082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678A-47BC-8C00-BBFF3BB6B83B}"/>
            </c:ext>
          </c:extLst>
        </c:ser>
        <c:ser>
          <c:idx val="7"/>
          <c:order val="9"/>
          <c:tx>
            <c:strRef>
              <c:f>iedzivotaji!$K$1004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iedzivotaji!$A$1005:$A$1029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iedzivotaji!$K$1005:$K$1029</c:f>
              <c:numCache>
                <c:formatCode>0.0</c:formatCode>
                <c:ptCount val="9"/>
                <c:pt idx="0">
                  <c:v>60.916932428672332</c:v>
                </c:pt>
                <c:pt idx="1">
                  <c:v>62.161112760660529</c:v>
                </c:pt>
                <c:pt idx="2">
                  <c:v>65.059580879331605</c:v>
                </c:pt>
                <c:pt idx="3">
                  <c:v>64.3</c:v>
                </c:pt>
                <c:pt idx="4">
                  <c:v>60.153394617344112</c:v>
                </c:pt>
                <c:pt idx="5">
                  <c:v>60</c:v>
                </c:pt>
                <c:pt idx="6" formatCode="General">
                  <c:v>59.8</c:v>
                </c:pt>
                <c:pt idx="7">
                  <c:v>59.487677552506987</c:v>
                </c:pt>
                <c:pt idx="8">
                  <c:v>59.499295213580936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678A-47BC-8C00-BBFF3BB6B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81104"/>
        <c:axId val="-363971856"/>
      </c:lineChart>
      <c:catAx>
        <c:axId val="-363981104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397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3971856"/>
        <c:scaling>
          <c:orientation val="minMax"/>
          <c:max val="70"/>
          <c:min val="57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3981104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virs darbspējas vecuma īpatsvars (% no iedzīvotāju kopskaita) </a:t>
            </a:r>
          </a:p>
        </c:rich>
      </c:tx>
      <c:layout>
        <c:manualLayout>
          <c:xMode val="edge"/>
          <c:yMode val="edge"/>
          <c:x val="0.2939263466383642"/>
          <c:y val="8.976698686594928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088727297066"/>
          <c:y val="7.6837299057530284E-2"/>
          <c:w val="0.88611760593775735"/>
          <c:h val="0.51519633349988803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iedzivotaji!$B$957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iedzivotaji!$A$958:$A$982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iedzivotaji!$B$958:$B$982</c:f>
              <c:numCache>
                <c:formatCode>0.0</c:formatCode>
                <c:ptCount val="9"/>
                <c:pt idx="0">
                  <c:v>22.202457568174729</c:v>
                </c:pt>
                <c:pt idx="1">
                  <c:v>22.405268347356934</c:v>
                </c:pt>
                <c:pt idx="2">
                  <c:v>21.308163985722938</c:v>
                </c:pt>
                <c:pt idx="3">
                  <c:v>21.6</c:v>
                </c:pt>
                <c:pt idx="4">
                  <c:v>23.224681900112596</c:v>
                </c:pt>
                <c:pt idx="5" formatCode="General">
                  <c:v>22.1</c:v>
                </c:pt>
                <c:pt idx="6" formatCode="General">
                  <c:v>22.2</c:v>
                </c:pt>
                <c:pt idx="7">
                  <c:v>22.376431751750392</c:v>
                </c:pt>
                <c:pt idx="8">
                  <c:v>22.75191491771383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BB-426E-87FF-E7CEB0E0A79F}"/>
            </c:ext>
          </c:extLst>
        </c:ser>
        <c:ser>
          <c:idx val="1"/>
          <c:order val="1"/>
          <c:tx>
            <c:strRef>
              <c:f>iedzivotaji!$C$957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iedzivotaji!$A$958:$A$982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iedzivotaji!$C$958:$C$982</c:f>
              <c:numCache>
                <c:formatCode>0.0</c:formatCode>
                <c:ptCount val="9"/>
                <c:pt idx="0">
                  <c:v>22.814177237243925</c:v>
                </c:pt>
                <c:pt idx="1">
                  <c:v>23.82380602382025</c:v>
                </c:pt>
                <c:pt idx="2">
                  <c:v>22.237753203093</c:v>
                </c:pt>
                <c:pt idx="3">
                  <c:v>22.1</c:v>
                </c:pt>
                <c:pt idx="4">
                  <c:v>24.212475367543231</c:v>
                </c:pt>
                <c:pt idx="5" formatCode="General">
                  <c:v>22.7</c:v>
                </c:pt>
                <c:pt idx="6" formatCode="General">
                  <c:v>22.8</c:v>
                </c:pt>
                <c:pt idx="7">
                  <c:v>22.7966378392391</c:v>
                </c:pt>
                <c:pt idx="8">
                  <c:v>23.112380694331318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BBB-426E-87FF-E7CEB0E0A79F}"/>
            </c:ext>
          </c:extLst>
        </c:ser>
        <c:ser>
          <c:idx val="2"/>
          <c:order val="2"/>
          <c:tx>
            <c:strRef>
              <c:f>iedzivotaji!$D$957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iedzivotaji!$A$958:$A$982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iedzivotaji!$D$958:$D$982</c:f>
              <c:numCache>
                <c:formatCode>0.0</c:formatCode>
                <c:ptCount val="9"/>
                <c:pt idx="0">
                  <c:v>20.837762591748923</c:v>
                </c:pt>
                <c:pt idx="1">
                  <c:v>21.514750593616107</c:v>
                </c:pt>
                <c:pt idx="2">
                  <c:v>21.003452622348881</c:v>
                </c:pt>
                <c:pt idx="3">
                  <c:v>22</c:v>
                </c:pt>
                <c:pt idx="4">
                  <c:v>25.542437591776796</c:v>
                </c:pt>
                <c:pt idx="5">
                  <c:v>25</c:v>
                </c:pt>
                <c:pt idx="6" formatCode="General">
                  <c:v>25.1</c:v>
                </c:pt>
                <c:pt idx="7">
                  <c:v>25.33417882054534</c:v>
                </c:pt>
                <c:pt idx="8">
                  <c:v>25.844805203151708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BBB-426E-87FF-E7CEB0E0A79F}"/>
            </c:ext>
          </c:extLst>
        </c:ser>
        <c:ser>
          <c:idx val="3"/>
          <c:order val="3"/>
          <c:tx>
            <c:strRef>
              <c:f>iedzivotaji!$F$957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iedzivotaji!$A$958:$A$982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iedzivotaji!$F$958:$F$982</c:f>
              <c:numCache>
                <c:formatCode>0.0</c:formatCode>
                <c:ptCount val="9"/>
                <c:pt idx="0">
                  <c:v>19.768310385162845</c:v>
                </c:pt>
                <c:pt idx="1">
                  <c:v>21.360018911039322</c:v>
                </c:pt>
                <c:pt idx="2">
                  <c:v>19.527289784677773</c:v>
                </c:pt>
                <c:pt idx="3">
                  <c:v>19.899999999999999</c:v>
                </c:pt>
                <c:pt idx="4">
                  <c:v>22.782500333793223</c:v>
                </c:pt>
                <c:pt idx="5">
                  <c:v>22</c:v>
                </c:pt>
                <c:pt idx="6" formatCode="General">
                  <c:v>22.2</c:v>
                </c:pt>
                <c:pt idx="7">
                  <c:v>22.378242209367418</c:v>
                </c:pt>
                <c:pt idx="8">
                  <c:v>22.827423167848703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BBB-426E-87FF-E7CEB0E0A79F}"/>
            </c:ext>
          </c:extLst>
        </c:ser>
        <c:ser>
          <c:idx val="8"/>
          <c:order val="4"/>
          <c:tx>
            <c:strRef>
              <c:f>iedzivotaji!$E$957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iedzivotaji!$A$958:$A$982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iedzivotaji!$E$958:$E$982</c:f>
              <c:numCache>
                <c:formatCode>General</c:formatCode>
                <c:ptCount val="9"/>
                <c:pt idx="4" formatCode="0.0">
                  <c:v>22.089610643709648</c:v>
                </c:pt>
                <c:pt idx="5" formatCode="0.0">
                  <c:v>20.5</c:v>
                </c:pt>
                <c:pt idx="6">
                  <c:v>20.7</c:v>
                </c:pt>
                <c:pt idx="7" formatCode="0.0">
                  <c:v>20.949741046028155</c:v>
                </c:pt>
                <c:pt idx="8" formatCode="0.0">
                  <c:v>21.328677720699805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BBB-426E-87FF-E7CEB0E0A79F}"/>
            </c:ext>
          </c:extLst>
        </c:ser>
        <c:ser>
          <c:idx val="4"/>
          <c:order val="5"/>
          <c:tx>
            <c:strRef>
              <c:f>iedzivotaji!$G$957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iedzivotaji!$A$958:$A$982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iedzivotaji!$G$958:$G$982</c:f>
              <c:numCache>
                <c:formatCode>0.0</c:formatCode>
                <c:ptCount val="9"/>
                <c:pt idx="0">
                  <c:v>23.711060642012136</c:v>
                </c:pt>
                <c:pt idx="1">
                  <c:v>23.128995863106432</c:v>
                </c:pt>
                <c:pt idx="2">
                  <c:v>21.887701881227294</c:v>
                </c:pt>
                <c:pt idx="3">
                  <c:v>22.6</c:v>
                </c:pt>
                <c:pt idx="4">
                  <c:v>24.547955179806642</c:v>
                </c:pt>
                <c:pt idx="5" formatCode="General">
                  <c:v>23.8</c:v>
                </c:pt>
                <c:pt idx="6">
                  <c:v>24</c:v>
                </c:pt>
                <c:pt idx="7">
                  <c:v>24.226904882911764</c:v>
                </c:pt>
                <c:pt idx="8">
                  <c:v>24.485178509797905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BBB-426E-87FF-E7CEB0E0A79F}"/>
            </c:ext>
          </c:extLst>
        </c:ser>
        <c:ser>
          <c:idx val="5"/>
          <c:order val="6"/>
          <c:tx>
            <c:strRef>
              <c:f>iedzivotaji!$H$957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iedzivotaji!$A$958:$A$982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iedzivotaji!$H$958:$H$982</c:f>
              <c:numCache>
                <c:formatCode>0.0</c:formatCode>
                <c:ptCount val="9"/>
                <c:pt idx="0">
                  <c:v>21.130063965884862</c:v>
                </c:pt>
                <c:pt idx="1">
                  <c:v>22.659755878657332</c:v>
                </c:pt>
                <c:pt idx="2">
                  <c:v>21.497992201594599</c:v>
                </c:pt>
                <c:pt idx="3">
                  <c:v>22.1</c:v>
                </c:pt>
                <c:pt idx="4">
                  <c:v>24.557156689639459</c:v>
                </c:pt>
                <c:pt idx="5" formatCode="General">
                  <c:v>22.9</c:v>
                </c:pt>
                <c:pt idx="6" formatCode="General">
                  <c:v>22.8</c:v>
                </c:pt>
                <c:pt idx="7">
                  <c:v>22.853565466253283</c:v>
                </c:pt>
                <c:pt idx="8">
                  <c:v>23.045890821835631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DBBB-426E-87FF-E7CEB0E0A79F}"/>
            </c:ext>
          </c:extLst>
        </c:ser>
        <c:ser>
          <c:idx val="6"/>
          <c:order val="7"/>
          <c:tx>
            <c:strRef>
              <c:f>iedzivotaji!$I$957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iedzivotaji!$A$958:$A$982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iedzivotaji!$I$958:$I$982</c:f>
              <c:numCache>
                <c:formatCode>0.0</c:formatCode>
                <c:ptCount val="9"/>
                <c:pt idx="0">
                  <c:v>20.774209012464045</c:v>
                </c:pt>
                <c:pt idx="1">
                  <c:v>21.187156198029935</c:v>
                </c:pt>
                <c:pt idx="2">
                  <c:v>20.362386072149754</c:v>
                </c:pt>
                <c:pt idx="3">
                  <c:v>20.6</c:v>
                </c:pt>
                <c:pt idx="4">
                  <c:v>24.735534256301026</c:v>
                </c:pt>
                <c:pt idx="5" formatCode="General">
                  <c:v>23.8</c:v>
                </c:pt>
                <c:pt idx="6">
                  <c:v>24</c:v>
                </c:pt>
                <c:pt idx="7">
                  <c:v>24.546970960649027</c:v>
                </c:pt>
                <c:pt idx="8">
                  <c:v>25.123416631587002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DBBB-426E-87FF-E7CEB0E0A79F}"/>
            </c:ext>
          </c:extLst>
        </c:ser>
        <c:ser>
          <c:idx val="9"/>
          <c:order val="8"/>
          <c:tx>
            <c:strRef>
              <c:f>iedzivotaji!$J$957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iedzivotaji!$A$958:$A$982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iedzivotaji!$J$958:$J$982</c:f>
              <c:numCache>
                <c:formatCode>General</c:formatCode>
                <c:ptCount val="9"/>
                <c:pt idx="4" formatCode="0.0">
                  <c:v>24.01707190894982</c:v>
                </c:pt>
                <c:pt idx="5">
                  <c:v>22.5</c:v>
                </c:pt>
                <c:pt idx="6">
                  <c:v>22.9</c:v>
                </c:pt>
                <c:pt idx="7" formatCode="0.0">
                  <c:v>23.010847907903479</c:v>
                </c:pt>
                <c:pt idx="8" formatCode="0.0">
                  <c:v>23.158741508759388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DBBB-426E-87FF-E7CEB0E0A79F}"/>
            </c:ext>
          </c:extLst>
        </c:ser>
        <c:ser>
          <c:idx val="7"/>
          <c:order val="9"/>
          <c:tx>
            <c:strRef>
              <c:f>iedzivotaji!$K$957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iedzivotaji!$A$958:$A$982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iedzivotaji!$K$958:$K$982</c:f>
              <c:numCache>
                <c:formatCode>0.0</c:formatCode>
                <c:ptCount val="9"/>
                <c:pt idx="0">
                  <c:v>19.661394233856299</c:v>
                </c:pt>
                <c:pt idx="1">
                  <c:v>21.410136354292764</c:v>
                </c:pt>
                <c:pt idx="2">
                  <c:v>20.645573665707897</c:v>
                </c:pt>
                <c:pt idx="3">
                  <c:v>22</c:v>
                </c:pt>
                <c:pt idx="4">
                  <c:v>25.011075423634953</c:v>
                </c:pt>
                <c:pt idx="5" formatCode="General">
                  <c:v>24.9</c:v>
                </c:pt>
                <c:pt idx="6" formatCode="General">
                  <c:v>25.2</c:v>
                </c:pt>
                <c:pt idx="7">
                  <c:v>25.437052324875562</c:v>
                </c:pt>
                <c:pt idx="8">
                  <c:v>25.841147269718697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BBB-426E-87FF-E7CEB0E0A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70224"/>
        <c:axId val="-363969680"/>
      </c:lineChart>
      <c:catAx>
        <c:axId val="-363970224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396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3969680"/>
        <c:scaling>
          <c:orientation val="minMax"/>
          <c:max val="27"/>
          <c:min val="18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3970224"/>
        <c:crosses val="autoZero"/>
        <c:crossBetween val="between"/>
        <c:majorUnit val="0.9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Demogrāfiskās slodzes līmenis  
(pārējo iedzīvotāju skaits uz 1000 darbspējīgiem iedzīvotājiem)</a:t>
            </a:r>
          </a:p>
        </c:rich>
      </c:tx>
      <c:layout>
        <c:manualLayout>
          <c:xMode val="edge"/>
          <c:yMode val="edge"/>
          <c:x val="0.30392194120159111"/>
          <c:y val="9.025153105861766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1065079387928"/>
          <c:y val="9.234120734908137E-2"/>
          <c:w val="0.87037129626576148"/>
          <c:h val="0.50344751614077432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iedzivotaji!$B$911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iedzivotaji!$A$912:$A$936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iedzivotaji!$B$912:$B$936</c:f>
              <c:numCache>
                <c:formatCode>0</c:formatCode>
                <c:ptCount val="9"/>
                <c:pt idx="0">
                  <c:v>732</c:v>
                </c:pt>
                <c:pt idx="1">
                  <c:v>658</c:v>
                </c:pt>
                <c:pt idx="2">
                  <c:v>553</c:v>
                </c:pt>
                <c:pt idx="3">
                  <c:v>558</c:v>
                </c:pt>
                <c:pt idx="4">
                  <c:v>625</c:v>
                </c:pt>
                <c:pt idx="5" formatCode="General">
                  <c:v>616</c:v>
                </c:pt>
                <c:pt idx="6" formatCode="General">
                  <c:v>619</c:v>
                </c:pt>
                <c:pt idx="7" formatCode="#\ ##0_ ;[Red]\-#\ ##0\ ">
                  <c:v>622</c:v>
                </c:pt>
                <c:pt idx="8" formatCode="#\ ##0_ ;[Red]\-#\ ##0\ ">
                  <c:v>623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F56-4898-A26C-D9D76C2AC08C}"/>
            </c:ext>
          </c:extLst>
        </c:ser>
        <c:ser>
          <c:idx val="1"/>
          <c:order val="1"/>
          <c:tx>
            <c:strRef>
              <c:f>iedzivotaji!$C$911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iedzivotaji!$A$912:$A$936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iedzivotaji!$C$912:$C$936</c:f>
              <c:numCache>
                <c:formatCode>0</c:formatCode>
                <c:ptCount val="9"/>
                <c:pt idx="0">
                  <c:v>672</c:v>
                </c:pt>
                <c:pt idx="1">
                  <c:v>618</c:v>
                </c:pt>
                <c:pt idx="2">
                  <c:v>529</c:v>
                </c:pt>
                <c:pt idx="3">
                  <c:v>540</c:v>
                </c:pt>
                <c:pt idx="4">
                  <c:v>644</c:v>
                </c:pt>
                <c:pt idx="5" formatCode="General">
                  <c:v>614</c:v>
                </c:pt>
                <c:pt idx="6" formatCode="General">
                  <c:v>615</c:v>
                </c:pt>
                <c:pt idx="7" formatCode="#\ ##0_ ;[Red]\-#\ ##0\ ">
                  <c:v>611</c:v>
                </c:pt>
                <c:pt idx="8" formatCode="#\ ##0_ ;[Red]\-#\ ##0\ ">
                  <c:v>609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F56-4898-A26C-D9D76C2AC08C}"/>
            </c:ext>
          </c:extLst>
        </c:ser>
        <c:ser>
          <c:idx val="2"/>
          <c:order val="2"/>
          <c:tx>
            <c:strRef>
              <c:f>iedzivotaji!$D$911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iedzivotaji!$A$912:$A$936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iedzivotaji!$D$912:$D$936</c:f>
              <c:numCache>
                <c:formatCode>0</c:formatCode>
                <c:ptCount val="9"/>
                <c:pt idx="0">
                  <c:v>640</c:v>
                </c:pt>
                <c:pt idx="1">
                  <c:v>595</c:v>
                </c:pt>
                <c:pt idx="2">
                  <c:v>501</c:v>
                </c:pt>
                <c:pt idx="3">
                  <c:v>533</c:v>
                </c:pt>
                <c:pt idx="4">
                  <c:v>653</c:v>
                </c:pt>
                <c:pt idx="5" formatCode="General">
                  <c:v>660</c:v>
                </c:pt>
                <c:pt idx="6" formatCode="General">
                  <c:v>660</c:v>
                </c:pt>
                <c:pt idx="7" formatCode="#\ ##0_ ;[Red]\-#\ ##0\ ">
                  <c:v>665</c:v>
                </c:pt>
                <c:pt idx="8" formatCode="#\ ##0_ ;[Red]\-#\ ##0\ ">
                  <c:v>668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F56-4898-A26C-D9D76C2AC08C}"/>
            </c:ext>
          </c:extLst>
        </c:ser>
        <c:ser>
          <c:idx val="3"/>
          <c:order val="3"/>
          <c:tx>
            <c:strRef>
              <c:f>iedzivotaji!$E$911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iedzivotaji!$A$912:$A$936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iedzivotaji!$E$912:$E$936</c:f>
              <c:numCache>
                <c:formatCode>0</c:formatCode>
                <c:ptCount val="9"/>
                <c:pt idx="0">
                  <c:v>634</c:v>
                </c:pt>
                <c:pt idx="1">
                  <c:v>612</c:v>
                </c:pt>
                <c:pt idx="2">
                  <c:v>525</c:v>
                </c:pt>
                <c:pt idx="3">
                  <c:v>536</c:v>
                </c:pt>
                <c:pt idx="4">
                  <c:v>646</c:v>
                </c:pt>
                <c:pt idx="5" formatCode="General">
                  <c:v>632</c:v>
                </c:pt>
                <c:pt idx="6" formatCode="General">
                  <c:v>642</c:v>
                </c:pt>
                <c:pt idx="7" formatCode="#\ ##0_ ;[Red]\-#\ ##0\ ">
                  <c:v>644</c:v>
                </c:pt>
                <c:pt idx="8" formatCode="#\ ##0_ ;[Red]\-#\ ##0\ ">
                  <c:v>642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F56-4898-A26C-D9D76C2AC08C}"/>
            </c:ext>
          </c:extLst>
        </c:ser>
        <c:ser>
          <c:idx val="8"/>
          <c:order val="4"/>
          <c:tx>
            <c:strRef>
              <c:f>iedzivotaji!$F$911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 w="12700">
                <a:solidFill>
                  <a:srgbClr val="7030A0"/>
                </a:solidFill>
              </a:ln>
            </c:spPr>
          </c:marker>
          <c:cat>
            <c:strRef>
              <c:f>iedzivotaji!$A$912:$A$936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iedzivotaji!$F$912:$F$936</c:f>
              <c:numCache>
                <c:formatCode>General</c:formatCode>
                <c:ptCount val="9"/>
                <c:pt idx="4" formatCode="0">
                  <c:v>615</c:v>
                </c:pt>
                <c:pt idx="5">
                  <c:v>628</c:v>
                </c:pt>
                <c:pt idx="6">
                  <c:v>626</c:v>
                </c:pt>
                <c:pt idx="7" formatCode="#\ ##0_ ;[Red]\-#\ ##0\ ">
                  <c:v>627</c:v>
                </c:pt>
                <c:pt idx="8" formatCode="#\ ##0_ ;[Red]\-#\ ##0\ ">
                  <c:v>631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2F56-4898-A26C-D9D76C2AC08C}"/>
            </c:ext>
          </c:extLst>
        </c:ser>
        <c:ser>
          <c:idx val="4"/>
          <c:order val="5"/>
          <c:tx>
            <c:strRef>
              <c:f>iedzivotaji!$G$911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iedzivotaji!$A$912:$A$936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iedzivotaji!$G$912:$G$936</c:f>
              <c:numCache>
                <c:formatCode>0</c:formatCode>
                <c:ptCount val="9"/>
                <c:pt idx="0">
                  <c:v>712</c:v>
                </c:pt>
                <c:pt idx="1">
                  <c:v>638</c:v>
                </c:pt>
                <c:pt idx="2">
                  <c:v>543</c:v>
                </c:pt>
                <c:pt idx="3">
                  <c:v>578</c:v>
                </c:pt>
                <c:pt idx="4">
                  <c:v>642</c:v>
                </c:pt>
                <c:pt idx="5" formatCode="General">
                  <c:v>639</c:v>
                </c:pt>
                <c:pt idx="6" formatCode="General">
                  <c:v>643</c:v>
                </c:pt>
                <c:pt idx="7" formatCode="#\ ##0_ ;[Red]\-#\ ##0\ ">
                  <c:v>648</c:v>
                </c:pt>
                <c:pt idx="8" formatCode="#\ ##0_ ;[Red]\-#\ ##0\ ">
                  <c:v>641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2F56-4898-A26C-D9D76C2AC08C}"/>
            </c:ext>
          </c:extLst>
        </c:ser>
        <c:ser>
          <c:idx val="5"/>
          <c:order val="6"/>
          <c:tx>
            <c:strRef>
              <c:f>iedzivotaji!$H$911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iedzivotaji!$A$912:$A$936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iedzivotaji!$H$912:$H$936</c:f>
              <c:numCache>
                <c:formatCode>0</c:formatCode>
                <c:ptCount val="9"/>
                <c:pt idx="0">
                  <c:v>689</c:v>
                </c:pt>
                <c:pt idx="1">
                  <c:v>659</c:v>
                </c:pt>
                <c:pt idx="2">
                  <c:v>575</c:v>
                </c:pt>
                <c:pt idx="3">
                  <c:v>599</c:v>
                </c:pt>
                <c:pt idx="4">
                  <c:v>701</c:v>
                </c:pt>
                <c:pt idx="5" formatCode="General">
                  <c:v>665</c:v>
                </c:pt>
                <c:pt idx="6" formatCode="General">
                  <c:v>662</c:v>
                </c:pt>
                <c:pt idx="7" formatCode="#\ ##0_ ;[Red]\-#\ ##0\ ">
                  <c:v>662</c:v>
                </c:pt>
                <c:pt idx="8" formatCode="#\ ##0_ ;[Red]\-#\ ##0\ ">
                  <c:v>655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2F56-4898-A26C-D9D76C2AC08C}"/>
            </c:ext>
          </c:extLst>
        </c:ser>
        <c:ser>
          <c:idx val="6"/>
          <c:order val="7"/>
          <c:tx>
            <c:strRef>
              <c:f>iedzivotaji!$I$911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iedzivotaji!$A$912:$A$936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iedzivotaji!$I$912:$I$936</c:f>
              <c:numCache>
                <c:formatCode>0</c:formatCode>
                <c:ptCount val="9"/>
                <c:pt idx="0">
                  <c:v>654</c:v>
                </c:pt>
                <c:pt idx="1">
                  <c:v>574</c:v>
                </c:pt>
                <c:pt idx="2">
                  <c:v>506</c:v>
                </c:pt>
                <c:pt idx="3">
                  <c:v>533</c:v>
                </c:pt>
                <c:pt idx="4">
                  <c:v>641</c:v>
                </c:pt>
                <c:pt idx="5" formatCode="General">
                  <c:v>651</c:v>
                </c:pt>
                <c:pt idx="6" formatCode="General">
                  <c:v>647</c:v>
                </c:pt>
                <c:pt idx="7" formatCode="#\ ##0_ ;[Red]\-#\ ##0\ ">
                  <c:v>659</c:v>
                </c:pt>
                <c:pt idx="8" formatCode="#\ ##0_ ;[Red]\-#\ ##0\ ">
                  <c:v>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2F56-4898-A26C-D9D76C2AC08C}"/>
            </c:ext>
          </c:extLst>
        </c:ser>
        <c:ser>
          <c:idx val="9"/>
          <c:order val="8"/>
          <c:tx>
            <c:strRef>
              <c:f>iedzivotaji!$J$911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iedzivotaji!$A$912:$A$936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iedzivotaji!$J$912:$J$936</c:f>
              <c:numCache>
                <c:formatCode>General</c:formatCode>
                <c:ptCount val="9"/>
                <c:pt idx="4" formatCode="0">
                  <c:v>679</c:v>
                </c:pt>
                <c:pt idx="5">
                  <c:v>679</c:v>
                </c:pt>
                <c:pt idx="6">
                  <c:v>690</c:v>
                </c:pt>
                <c:pt idx="7" formatCode="#\ ##0_ ;[Red]\-#\ ##0\ ">
                  <c:v>693</c:v>
                </c:pt>
                <c:pt idx="8" formatCode="#\ ##0_ ;[Red]\-#\ ##0\ ">
                  <c:v>683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2F56-4898-A26C-D9D76C2AC08C}"/>
            </c:ext>
          </c:extLst>
        </c:ser>
        <c:ser>
          <c:idx val="7"/>
          <c:order val="9"/>
          <c:tx>
            <c:strRef>
              <c:f>iedzivotaji!$K$911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iedzivotaji!$A$912:$A$936</c:f>
              <c:strCache>
                <c:ptCount val="9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iedzivotaji!$K$912:$K$936</c:f>
              <c:numCache>
                <c:formatCode>0</c:formatCode>
                <c:ptCount val="9"/>
                <c:pt idx="0">
                  <c:v>636</c:v>
                </c:pt>
                <c:pt idx="1">
                  <c:v>609</c:v>
                </c:pt>
                <c:pt idx="2">
                  <c:v>537</c:v>
                </c:pt>
                <c:pt idx="3">
                  <c:v>568</c:v>
                </c:pt>
                <c:pt idx="4">
                  <c:v>663</c:v>
                </c:pt>
                <c:pt idx="5" formatCode="General">
                  <c:v>668</c:v>
                </c:pt>
                <c:pt idx="6" formatCode="General">
                  <c:v>673</c:v>
                </c:pt>
                <c:pt idx="7" formatCode="#\ ##0_ ;[Red]\-#\ ##0\ ">
                  <c:v>681</c:v>
                </c:pt>
                <c:pt idx="8" formatCode="#\ ##0_ ;[Red]\-#\ ##0\ ">
                  <c:v>680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2F56-4898-A26C-D9D76C2AC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71312"/>
        <c:axId val="-363976208"/>
      </c:lineChart>
      <c:catAx>
        <c:axId val="-363971312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397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3976208"/>
        <c:scaling>
          <c:orientation val="minMax"/>
          <c:max val="740"/>
          <c:min val="45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363971312"/>
        <c:crosses val="autoZero"/>
        <c:crossBetween val="between"/>
        <c:majorUnit val="29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Latviešu īpatsvars pastāvīgo iedzīvotāju kopskaitā, %</a:t>
            </a:r>
          </a:p>
        </c:rich>
      </c:tx>
      <c:layout>
        <c:manualLayout>
          <c:xMode val="edge"/>
          <c:yMode val="edge"/>
          <c:x val="0.33769105644244191"/>
          <c:y val="9.091063617047869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1286281170978E-2"/>
          <c:y val="7.5586417839502359E-2"/>
          <c:w val="0.88344320559641121"/>
          <c:h val="0.54690578047822758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iedzivotaji!$B$863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iedzivotaji!$A$864:$A$888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iedzivotaji!$B$864:$B$888</c:f>
              <c:numCache>
                <c:formatCode>0.0</c:formatCode>
                <c:ptCount val="9"/>
                <c:pt idx="0">
                  <c:v>54.754673077310805</c:v>
                </c:pt>
                <c:pt idx="1">
                  <c:v>57.910022733314435</c:v>
                </c:pt>
                <c:pt idx="2">
                  <c:v>59.015902623126564</c:v>
                </c:pt>
                <c:pt idx="3">
                  <c:v>59.5</c:v>
                </c:pt>
                <c:pt idx="4">
                  <c:v>61.8</c:v>
                </c:pt>
                <c:pt idx="5" formatCode="General">
                  <c:v>62.7</c:v>
                </c:pt>
                <c:pt idx="6">
                  <c:v>63</c:v>
                </c:pt>
                <c:pt idx="7" formatCode="#\ ##0.0_ ;[Red]\-#\ ##0.0\ ">
                  <c:v>62.4</c:v>
                </c:pt>
                <c:pt idx="8" formatCode="#\ ##0.0_ ;[Red]\-#\ ##0.0\ ">
                  <c:v>62.6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4DC-4537-B428-3F25602CEAAE}"/>
            </c:ext>
          </c:extLst>
        </c:ser>
        <c:ser>
          <c:idx val="1"/>
          <c:order val="1"/>
          <c:tx>
            <c:strRef>
              <c:f>iedzivotaji!$C$863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iedzivotaji!$A$864:$A$888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iedzivotaji!$C$864:$C$888</c:f>
              <c:numCache>
                <c:formatCode>0.0</c:formatCode>
                <c:ptCount val="9"/>
                <c:pt idx="0">
                  <c:v>38.053282837305133</c:v>
                </c:pt>
                <c:pt idx="1">
                  <c:v>41.212825315535319</c:v>
                </c:pt>
                <c:pt idx="2">
                  <c:v>42.438199065942072</c:v>
                </c:pt>
                <c:pt idx="3">
                  <c:v>42.5</c:v>
                </c:pt>
                <c:pt idx="4">
                  <c:v>45.5</c:v>
                </c:pt>
                <c:pt idx="5" formatCode="General">
                  <c:v>47.2</c:v>
                </c:pt>
                <c:pt idx="6">
                  <c:v>47.4</c:v>
                </c:pt>
                <c:pt idx="7" formatCode="#\ ##0.0_ ;[Red]\-#\ ##0.0\ ">
                  <c:v>46.6</c:v>
                </c:pt>
                <c:pt idx="8" formatCode="#\ ##0.0_ ;[Red]\-#\ ##0.0\ ">
                  <c:v>46.6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4DC-4537-B428-3F25602CEAAE}"/>
            </c:ext>
          </c:extLst>
        </c:ser>
        <c:ser>
          <c:idx val="2"/>
          <c:order val="2"/>
          <c:tx>
            <c:strRef>
              <c:f>iedzivotaji!$D$863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iedzivotaji!$A$864:$A$888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iedzivotaji!$D$864:$D$888</c:f>
              <c:numCache>
                <c:formatCode>0.0</c:formatCode>
                <c:ptCount val="9"/>
                <c:pt idx="0">
                  <c:v>13.944004261269058</c:v>
                </c:pt>
                <c:pt idx="1">
                  <c:v>16.1375962709518</c:v>
                </c:pt>
                <c:pt idx="2">
                  <c:v>17.910706782850148</c:v>
                </c:pt>
                <c:pt idx="3">
                  <c:v>18</c:v>
                </c:pt>
                <c:pt idx="4">
                  <c:v>19.2</c:v>
                </c:pt>
                <c:pt idx="5" formatCode="General">
                  <c:v>20.7</c:v>
                </c:pt>
                <c:pt idx="6">
                  <c:v>20.9</c:v>
                </c:pt>
                <c:pt idx="7" formatCode="#\ ##0.0_ ;[Red]\-#\ ##0.0\ ">
                  <c:v>21</c:v>
                </c:pt>
                <c:pt idx="8" formatCode="#\ ##0.0_ ;[Red]\-#\ ##0.0\ ">
                  <c:v>21.2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4DC-4537-B428-3F25602CEAAE}"/>
            </c:ext>
          </c:extLst>
        </c:ser>
        <c:ser>
          <c:idx val="3"/>
          <c:order val="3"/>
          <c:tx>
            <c:strRef>
              <c:f>iedzivotaji!$E$863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iedzivotaji!$A$864:$A$888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iedzivotaji!$E$864:$E$888</c:f>
              <c:numCache>
                <c:formatCode>0.0</c:formatCode>
                <c:ptCount val="9"/>
                <c:pt idx="0">
                  <c:v>51.206961998622219</c:v>
                </c:pt>
                <c:pt idx="1">
                  <c:v>51.906075171381289</c:v>
                </c:pt>
                <c:pt idx="2">
                  <c:v>54.815621831827741</c:v>
                </c:pt>
                <c:pt idx="3">
                  <c:v>55.7</c:v>
                </c:pt>
                <c:pt idx="4">
                  <c:v>59.5</c:v>
                </c:pt>
                <c:pt idx="5" formatCode="General">
                  <c:v>61.7</c:v>
                </c:pt>
                <c:pt idx="6">
                  <c:v>62.1</c:v>
                </c:pt>
                <c:pt idx="7" formatCode="#\ ##0.0_ ;[Red]\-#\ ##0.0\ ">
                  <c:v>61.6</c:v>
                </c:pt>
                <c:pt idx="8" formatCode="#\ ##0.0_ ;[Red]\-#\ ##0.0\ ">
                  <c:v>61.9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4DC-4537-B428-3F25602CEAAE}"/>
            </c:ext>
          </c:extLst>
        </c:ser>
        <c:ser>
          <c:idx val="8"/>
          <c:order val="4"/>
          <c:tx>
            <c:strRef>
              <c:f>iedzivotaji!$F$863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iedzivotaji!$A$864:$A$888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iedzivotaji!$F$864:$F$888</c:f>
              <c:numCache>
                <c:formatCode>General</c:formatCode>
                <c:ptCount val="9"/>
                <c:pt idx="3" formatCode="0.0">
                  <c:v>60</c:v>
                </c:pt>
                <c:pt idx="4" formatCode="0.0">
                  <c:v>61.4</c:v>
                </c:pt>
                <c:pt idx="5" formatCode="0.0">
                  <c:v>63</c:v>
                </c:pt>
                <c:pt idx="6" formatCode="0.0">
                  <c:v>63.3</c:v>
                </c:pt>
                <c:pt idx="7" formatCode="#\ ##0.0_ ;[Red]\-#\ ##0.0\ ">
                  <c:v>63.3</c:v>
                </c:pt>
                <c:pt idx="8" formatCode="#\ ##0.0_ ;[Red]\-#\ ##0.0\ ">
                  <c:v>63.6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4DC-4537-B428-3F25602CEAAE}"/>
            </c:ext>
          </c:extLst>
        </c:ser>
        <c:ser>
          <c:idx val="4"/>
          <c:order val="5"/>
          <c:tx>
            <c:strRef>
              <c:f>iedzivotaji!$G$863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iedzivotaji!$A$864:$A$888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iedzivotaji!$G$864:$G$888</c:f>
              <c:numCache>
                <c:formatCode>0.0</c:formatCode>
                <c:ptCount val="9"/>
                <c:pt idx="0">
                  <c:v>45.578679089236594</c:v>
                </c:pt>
                <c:pt idx="1">
                  <c:v>49.402747183867909</c:v>
                </c:pt>
                <c:pt idx="2">
                  <c:v>50.36689327722025</c:v>
                </c:pt>
                <c:pt idx="3">
                  <c:v>50.8</c:v>
                </c:pt>
                <c:pt idx="4">
                  <c:v>52.7</c:v>
                </c:pt>
                <c:pt idx="5" formatCode="General">
                  <c:v>52.8</c:v>
                </c:pt>
                <c:pt idx="6">
                  <c:v>52.6</c:v>
                </c:pt>
                <c:pt idx="7" formatCode="#\ ##0.0_ ;[Red]\-#\ ##0.0\ ">
                  <c:v>51.8</c:v>
                </c:pt>
                <c:pt idx="8" formatCode="#\ ##0.0_ ;[Red]\-#\ ##0.0\ ">
                  <c:v>51.7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4DC-4537-B428-3F25602CEAAE}"/>
            </c:ext>
          </c:extLst>
        </c:ser>
        <c:ser>
          <c:idx val="5"/>
          <c:order val="6"/>
          <c:tx>
            <c:strRef>
              <c:f>iedzivotaji!$H$863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iedzivotaji!$A$864:$A$888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iedzivotaji!$H$864:$H$888</c:f>
              <c:numCache>
                <c:formatCode>0.0</c:formatCode>
                <c:ptCount val="9"/>
                <c:pt idx="0">
                  <c:v>43.570922799214131</c:v>
                </c:pt>
                <c:pt idx="1">
                  <c:v>50.035900197451092</c:v>
                </c:pt>
                <c:pt idx="2">
                  <c:v>51.814002211488088</c:v>
                </c:pt>
                <c:pt idx="3">
                  <c:v>53.2</c:v>
                </c:pt>
                <c:pt idx="4">
                  <c:v>56.6</c:v>
                </c:pt>
                <c:pt idx="5" formatCode="General">
                  <c:v>59.2</c:v>
                </c:pt>
                <c:pt idx="6">
                  <c:v>59.6</c:v>
                </c:pt>
                <c:pt idx="7" formatCode="#\ ##0.0_ ;[Red]\-#\ ##0.0\ ">
                  <c:v>59.6</c:v>
                </c:pt>
                <c:pt idx="8" formatCode="#\ ##0.0_ ;[Red]\-#\ ##0.0\ ">
                  <c:v>60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4DC-4537-B428-3F25602CEAAE}"/>
            </c:ext>
          </c:extLst>
        </c:ser>
        <c:ser>
          <c:idx val="6"/>
          <c:order val="7"/>
          <c:tx>
            <c:strRef>
              <c:f>iedzivotaji!$I$863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iedzivotaji!$A$864:$A$888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iedzivotaji!$I$864:$I$888</c:f>
              <c:numCache>
                <c:formatCode>0.0</c:formatCode>
                <c:ptCount val="9"/>
                <c:pt idx="0">
                  <c:v>38.763337373161285</c:v>
                </c:pt>
                <c:pt idx="1">
                  <c:v>42.786235128565949</c:v>
                </c:pt>
                <c:pt idx="2">
                  <c:v>44.179446597172955</c:v>
                </c:pt>
                <c:pt idx="3">
                  <c:v>44.2</c:v>
                </c:pt>
                <c:pt idx="4">
                  <c:v>45.6</c:v>
                </c:pt>
                <c:pt idx="5" formatCode="General">
                  <c:v>47.3</c:v>
                </c:pt>
                <c:pt idx="6">
                  <c:v>47.5</c:v>
                </c:pt>
                <c:pt idx="7" formatCode="#\ ##0.0_ ;[Red]\-#\ ##0.0\ ">
                  <c:v>47.4</c:v>
                </c:pt>
                <c:pt idx="8" formatCode="#\ ##0.0_ ;[Red]\-#\ ##0.0\ ">
                  <c:v>47.6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4DC-4537-B428-3F25602CEAAE}"/>
            </c:ext>
          </c:extLst>
        </c:ser>
        <c:ser>
          <c:idx val="9"/>
          <c:order val="8"/>
          <c:tx>
            <c:strRef>
              <c:f>iedzivotaji!$J$863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iedzivotaji!$A$864:$A$888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iedzivotaji!$J$864:$J$888</c:f>
              <c:numCache>
                <c:formatCode>General</c:formatCode>
                <c:ptCount val="9"/>
                <c:pt idx="3">
                  <c:v>82.3</c:v>
                </c:pt>
                <c:pt idx="4" formatCode="0.0">
                  <c:v>83.6</c:v>
                </c:pt>
                <c:pt idx="5">
                  <c:v>85.3</c:v>
                </c:pt>
                <c:pt idx="6" formatCode="0.0">
                  <c:v>85.4</c:v>
                </c:pt>
                <c:pt idx="7" formatCode="#\ ##0.0_ ;[Red]\-#\ ##0.0\ ">
                  <c:v>84.8</c:v>
                </c:pt>
                <c:pt idx="8" formatCode="#\ ##0.0_ ;[Red]\-#\ ##0.0\ ">
                  <c:v>84.8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64DC-4537-B428-3F25602CEAAE}"/>
            </c:ext>
          </c:extLst>
        </c:ser>
        <c:ser>
          <c:idx val="7"/>
          <c:order val="9"/>
          <c:tx>
            <c:strRef>
              <c:f>iedzivotaji!$K$863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iedzivotaji!$A$864:$A$888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iedzivotaji!$K$864:$K$888</c:f>
              <c:numCache>
                <c:formatCode>0.0</c:formatCode>
                <c:ptCount val="9"/>
                <c:pt idx="0">
                  <c:v>45.958940538240611</c:v>
                </c:pt>
                <c:pt idx="1">
                  <c:v>51.894570952196048</c:v>
                </c:pt>
                <c:pt idx="2">
                  <c:v>53.924119983563891</c:v>
                </c:pt>
                <c:pt idx="3">
                  <c:v>55</c:v>
                </c:pt>
                <c:pt idx="4">
                  <c:v>58</c:v>
                </c:pt>
                <c:pt idx="5" formatCode="General">
                  <c:v>59.7</c:v>
                </c:pt>
                <c:pt idx="6">
                  <c:v>60.2</c:v>
                </c:pt>
                <c:pt idx="7" formatCode="#\ ##0.0_ ;[Red]\-#\ ##0.0\ ">
                  <c:v>59.8</c:v>
                </c:pt>
                <c:pt idx="8" formatCode="#\ ##0.0_ ;[Red]\-#\ ##0.0\ ">
                  <c:v>60.4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64DC-4537-B428-3F25602CE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72944"/>
        <c:axId val="-363967504"/>
      </c:lineChart>
      <c:catAx>
        <c:axId val="-363972944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396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3967504"/>
        <c:scaling>
          <c:orientation val="minMax"/>
          <c:max val="90"/>
          <c:min val="15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3972944"/>
        <c:crosses val="autoZero"/>
        <c:crossBetween val="between"/>
        <c:majorUnit val="7.5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Reģistrēto laulību skaits uz 1000 iedzīvotājiem</a:t>
            </a:r>
          </a:p>
        </c:rich>
      </c:tx>
      <c:layout>
        <c:manualLayout>
          <c:xMode val="edge"/>
          <c:yMode val="edge"/>
          <c:x val="0.39565224055022319"/>
          <c:y val="9.057951259147595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7410863248686"/>
          <c:y val="6.4859718622128762E-2"/>
          <c:w val="0.89673913043478259"/>
          <c:h val="0.55249396220682001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iedzivotaji!$B$1180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iedzivotaji!$A$1181:$A$1204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iedzivotaji!$B$1181:$B$1204</c:f>
              <c:numCache>
                <c:formatCode>0.0</c:formatCode>
                <c:ptCount val="8"/>
                <c:pt idx="0">
                  <c:v>3.8928529316424156</c:v>
                </c:pt>
                <c:pt idx="1">
                  <c:v>5.4667718415926156</c:v>
                </c:pt>
                <c:pt idx="2">
                  <c:v>4.5</c:v>
                </c:pt>
                <c:pt idx="3">
                  <c:v>6.915844276944596</c:v>
                </c:pt>
                <c:pt idx="4">
                  <c:v>5.7</c:v>
                </c:pt>
                <c:pt idx="5">
                  <c:v>6</c:v>
                </c:pt>
                <c:pt idx="6">
                  <c:v>6.292060362993678</c:v>
                </c:pt>
                <c:pt idx="7">
                  <c:v>5.6355048021189367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D35-4CA0-9E29-CDB039A7D689}"/>
            </c:ext>
          </c:extLst>
        </c:ser>
        <c:ser>
          <c:idx val="1"/>
          <c:order val="1"/>
          <c:tx>
            <c:strRef>
              <c:f>iedzivotaji!$C$1180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iedzivotaji!$A$1181:$A$1204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iedzivotaji!$C$1181:$C$1204</c:f>
              <c:numCache>
                <c:formatCode>0.0</c:formatCode>
                <c:ptCount val="8"/>
                <c:pt idx="0">
                  <c:v>4.5930773222899264</c:v>
                </c:pt>
                <c:pt idx="1">
                  <c:v>6.2068946559681573</c:v>
                </c:pt>
                <c:pt idx="2">
                  <c:v>4.8</c:v>
                </c:pt>
                <c:pt idx="3">
                  <c:v>7.3016789736397021</c:v>
                </c:pt>
                <c:pt idx="4">
                  <c:v>5.8</c:v>
                </c:pt>
                <c:pt idx="5">
                  <c:v>6.1</c:v>
                </c:pt>
                <c:pt idx="6">
                  <c:v>6.3873179007332368</c:v>
                </c:pt>
                <c:pt idx="7">
                  <c:v>5.6602557854059246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D35-4CA0-9E29-CDB039A7D689}"/>
            </c:ext>
          </c:extLst>
        </c:ser>
        <c:ser>
          <c:idx val="2"/>
          <c:order val="2"/>
          <c:tx>
            <c:strRef>
              <c:f>iedzivotaji!$D$1180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iedzivotaji!$A$1181:$A$1204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iedzivotaji!$D$1181:$D$1204</c:f>
              <c:numCache>
                <c:formatCode>0.0</c:formatCode>
                <c:ptCount val="8"/>
                <c:pt idx="0">
                  <c:v>4.1969315961482856</c:v>
                </c:pt>
                <c:pt idx="1">
                  <c:v>5.3159423466871267</c:v>
                </c:pt>
                <c:pt idx="2">
                  <c:v>5.2</c:v>
                </c:pt>
                <c:pt idx="3">
                  <c:v>7.2011747430249633</c:v>
                </c:pt>
                <c:pt idx="4">
                  <c:v>5.0999999999999996</c:v>
                </c:pt>
                <c:pt idx="5">
                  <c:v>5.4</c:v>
                </c:pt>
                <c:pt idx="6">
                  <c:v>5.719720989220038</c:v>
                </c:pt>
                <c:pt idx="7">
                  <c:v>5.5913315081170705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D35-4CA0-9E29-CDB039A7D689}"/>
            </c:ext>
          </c:extLst>
        </c:ser>
        <c:ser>
          <c:idx val="3"/>
          <c:order val="3"/>
          <c:tx>
            <c:strRef>
              <c:f>iedzivotaji!$E$1180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iedzivotaji!$A$1181:$A$1204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iedzivotaji!$E$1181:$E$1204</c:f>
              <c:numCache>
                <c:formatCode>0.0</c:formatCode>
                <c:ptCount val="8"/>
                <c:pt idx="0">
                  <c:v>4.3810574422819322</c:v>
                </c:pt>
                <c:pt idx="1">
                  <c:v>6.5822325116891367</c:v>
                </c:pt>
                <c:pt idx="2">
                  <c:v>4.5999999999999996</c:v>
                </c:pt>
                <c:pt idx="3">
                  <c:v>7.4349442379182156</c:v>
                </c:pt>
                <c:pt idx="4">
                  <c:v>6.2</c:v>
                </c:pt>
                <c:pt idx="5">
                  <c:v>6.6</c:v>
                </c:pt>
                <c:pt idx="6">
                  <c:v>6.4009045152819315</c:v>
                </c:pt>
                <c:pt idx="7">
                  <c:v>5.3015484177620156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D35-4CA0-9E29-CDB039A7D689}"/>
            </c:ext>
          </c:extLst>
        </c:ser>
        <c:ser>
          <c:idx val="8"/>
          <c:order val="4"/>
          <c:tx>
            <c:strRef>
              <c:f>iedzivotaji!$F$1180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iedzivotaji!$A$1181:$A$1204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iedzivotaji!$F$1181:$F$1204</c:f>
              <c:numCache>
                <c:formatCode>General</c:formatCode>
                <c:ptCount val="8"/>
                <c:pt idx="3" formatCode="0.0">
                  <c:v>6.586852997463172</c:v>
                </c:pt>
                <c:pt idx="4" formatCode="0.0">
                  <c:v>5</c:v>
                </c:pt>
                <c:pt idx="5" formatCode="0.0">
                  <c:v>5.2</c:v>
                </c:pt>
                <c:pt idx="6" formatCode="0.0">
                  <c:v>5.7846613174099648</c:v>
                </c:pt>
                <c:pt idx="7" formatCode="0.0">
                  <c:v>4.7754137115839246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D35-4CA0-9E29-CDB039A7D689}"/>
            </c:ext>
          </c:extLst>
        </c:ser>
        <c:ser>
          <c:idx val="4"/>
          <c:order val="5"/>
          <c:tx>
            <c:strRef>
              <c:f>iedzivotaji!$G$1180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iedzivotaji!$A$1181:$A$1204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iedzivotaji!$G$1181:$G$1204</c:f>
              <c:numCache>
                <c:formatCode>0.0</c:formatCode>
                <c:ptCount val="8"/>
                <c:pt idx="0">
                  <c:v>4.0652590483353928</c:v>
                </c:pt>
                <c:pt idx="1">
                  <c:v>5.4494442645947982</c:v>
                </c:pt>
                <c:pt idx="2">
                  <c:v>4.5</c:v>
                </c:pt>
                <c:pt idx="3">
                  <c:v>7.1599045346062056</c:v>
                </c:pt>
                <c:pt idx="4">
                  <c:v>5.6</c:v>
                </c:pt>
                <c:pt idx="5">
                  <c:v>6.3</c:v>
                </c:pt>
                <c:pt idx="6">
                  <c:v>7.1543062668595336</c:v>
                </c:pt>
                <c:pt idx="7">
                  <c:v>6.4041109023277212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D35-4CA0-9E29-CDB039A7D689}"/>
            </c:ext>
          </c:extLst>
        </c:ser>
        <c:ser>
          <c:idx val="5"/>
          <c:order val="6"/>
          <c:tx>
            <c:strRef>
              <c:f>iedzivotaji!$H$1180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iedzivotaji!$A$1181:$A$1204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iedzivotaji!$H$1181:$H$1204</c:f>
              <c:numCache>
                <c:formatCode>0.0</c:formatCode>
                <c:ptCount val="8"/>
                <c:pt idx="0">
                  <c:v>4.2182732005026029</c:v>
                </c:pt>
                <c:pt idx="1">
                  <c:v>6.3318396089157893</c:v>
                </c:pt>
                <c:pt idx="2">
                  <c:v>4.8</c:v>
                </c:pt>
                <c:pt idx="3">
                  <c:v>7.3617360596912915</c:v>
                </c:pt>
                <c:pt idx="4">
                  <c:v>5.7</c:v>
                </c:pt>
                <c:pt idx="5">
                  <c:v>6.3</c:v>
                </c:pt>
                <c:pt idx="6">
                  <c:v>6.2157166706415454</c:v>
                </c:pt>
                <c:pt idx="7">
                  <c:v>6.1337732453509304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D35-4CA0-9E29-CDB039A7D689}"/>
            </c:ext>
          </c:extLst>
        </c:ser>
        <c:ser>
          <c:idx val="6"/>
          <c:order val="7"/>
          <c:tx>
            <c:strRef>
              <c:f>iedzivotaji!$I$1180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iedzivotaji!$A$1181:$A$1204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iedzivotaji!$I$1181:$I$1204</c:f>
              <c:numCache>
                <c:formatCode>0.0</c:formatCode>
                <c:ptCount val="8"/>
                <c:pt idx="0">
                  <c:v>3.8122041703978509</c:v>
                </c:pt>
                <c:pt idx="1">
                  <c:v>5.0755880587240085</c:v>
                </c:pt>
                <c:pt idx="2">
                  <c:v>4.3</c:v>
                </c:pt>
                <c:pt idx="3">
                  <c:v>5.8217962371317</c:v>
                </c:pt>
                <c:pt idx="4">
                  <c:v>5.0999999999999996</c:v>
                </c:pt>
                <c:pt idx="5">
                  <c:v>4.5</c:v>
                </c:pt>
                <c:pt idx="6">
                  <c:v>5.4211843202668897</c:v>
                </c:pt>
                <c:pt idx="7">
                  <c:v>5.3576212161800161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5D35-4CA0-9E29-CDB039A7D689}"/>
            </c:ext>
          </c:extLst>
        </c:ser>
        <c:ser>
          <c:idx val="9"/>
          <c:order val="8"/>
          <c:tx>
            <c:strRef>
              <c:f>iedzivotaji!$J$1180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/>
          </c:spPr>
          <c:marker>
            <c:symbol val="circle"/>
            <c:size val="4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iedzivotaji!$A$1181:$A$1204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iedzivotaji!$J$1181:$J$1204</c:f>
              <c:numCache>
                <c:formatCode>General</c:formatCode>
                <c:ptCount val="8"/>
                <c:pt idx="3" formatCode="0.0">
                  <c:v>6.9839627521986545</c:v>
                </c:pt>
                <c:pt idx="4" formatCode="0.0">
                  <c:v>5.7</c:v>
                </c:pt>
                <c:pt idx="5" formatCode="0.0">
                  <c:v>5.2</c:v>
                </c:pt>
                <c:pt idx="6" formatCode="0.0">
                  <c:v>6.685853442550366</c:v>
                </c:pt>
                <c:pt idx="7" formatCode="0.0">
                  <c:v>5.4522702895959956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5D35-4CA0-9E29-CDB039A7D689}"/>
            </c:ext>
          </c:extLst>
        </c:ser>
        <c:ser>
          <c:idx val="7"/>
          <c:order val="9"/>
          <c:tx>
            <c:strRef>
              <c:f>iedzivotaji!$K$1180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iedzivotaji!$A$1181:$A$1204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iedzivotaji!$K$1181:$K$1204</c:f>
              <c:numCache>
                <c:formatCode>0.0</c:formatCode>
                <c:ptCount val="8"/>
                <c:pt idx="0">
                  <c:v>4.1340246214284075</c:v>
                </c:pt>
                <c:pt idx="1">
                  <c:v>5.5243573939642978</c:v>
                </c:pt>
                <c:pt idx="2">
                  <c:v>5.2</c:v>
                </c:pt>
                <c:pt idx="3">
                  <c:v>7.3374681581570496</c:v>
                </c:pt>
                <c:pt idx="4" formatCode="General">
                  <c:v>5.9</c:v>
                </c:pt>
                <c:pt idx="5" formatCode="General">
                  <c:v>5.9</c:v>
                </c:pt>
                <c:pt idx="6">
                  <c:v>6.6164865849216952</c:v>
                </c:pt>
                <c:pt idx="7">
                  <c:v>6.3737206594349454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5D35-4CA0-9E29-CDB039A7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80560"/>
        <c:axId val="-363977296"/>
      </c:lineChart>
      <c:catAx>
        <c:axId val="-363980560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397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3977296"/>
        <c:scaling>
          <c:orientation val="minMax"/>
          <c:max val="8"/>
          <c:min val="3.3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3980560"/>
        <c:crosses val="autoZero"/>
        <c:crossBetween val="between"/>
        <c:majorUnit val="0.47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Šķirto laulību skaits uz 1000 iedzīvotājiem</a:t>
            </a:r>
          </a:p>
        </c:rich>
      </c:tx>
      <c:layout>
        <c:manualLayout>
          <c:xMode val="edge"/>
          <c:yMode val="edge"/>
          <c:x val="0.38955414134876976"/>
          <c:y val="1.26581280344248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25467706947591"/>
          <c:y val="6.5437238800085618E-2"/>
          <c:w val="0.87051188798110202"/>
          <c:h val="0.53906300339067059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iedzivotaji!$B$1136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iedzivotaji!$A$1137:$A$1159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iedzivotaji!$B$1137:$B$1159</c:f>
              <c:numCache>
                <c:formatCode>0.0</c:formatCode>
                <c:ptCount val="8"/>
                <c:pt idx="0">
                  <c:v>2.59241774863691</c:v>
                </c:pt>
                <c:pt idx="1">
                  <c:v>2.7634566523867008</c:v>
                </c:pt>
                <c:pt idx="2">
                  <c:v>2.2000000000000002</c:v>
                </c:pt>
                <c:pt idx="3">
                  <c:v>2.6161058875333492</c:v>
                </c:pt>
                <c:pt idx="4" formatCode="General">
                  <c:v>2.7</c:v>
                </c:pt>
                <c:pt idx="5" formatCode="General">
                  <c:v>2.5</c:v>
                </c:pt>
                <c:pt idx="6">
                  <c:v>2.8714694786214396</c:v>
                </c:pt>
                <c:pt idx="7">
                  <c:v>2.8377857151252055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BC3-400A-8259-32691AB89CD0}"/>
            </c:ext>
          </c:extLst>
        </c:ser>
        <c:ser>
          <c:idx val="1"/>
          <c:order val="1"/>
          <c:tx>
            <c:strRef>
              <c:f>iedzivotaji!$C$1136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iedzivotaji!$A$1137:$A$1159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iedzivotaji!$C$1137:$C$1159</c:f>
              <c:numCache>
                <c:formatCode>0.0</c:formatCode>
                <c:ptCount val="8"/>
                <c:pt idx="0">
                  <c:v>3.1599634345206575</c:v>
                </c:pt>
                <c:pt idx="1">
                  <c:v>3.0457215583758717</c:v>
                </c:pt>
                <c:pt idx="2">
                  <c:v>2.4</c:v>
                </c:pt>
                <c:pt idx="3">
                  <c:v>2.7179000612439825</c:v>
                </c:pt>
                <c:pt idx="4" formatCode="General">
                  <c:v>2.7</c:v>
                </c:pt>
                <c:pt idx="5" formatCode="General">
                  <c:v>2.5</c:v>
                </c:pt>
                <c:pt idx="6">
                  <c:v>2.8351619143249511</c:v>
                </c:pt>
                <c:pt idx="7">
                  <c:v>2.9094309509923622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BC3-400A-8259-32691AB89CD0}"/>
            </c:ext>
          </c:extLst>
        </c:ser>
        <c:ser>
          <c:idx val="2"/>
          <c:order val="2"/>
          <c:tx>
            <c:strRef>
              <c:f>iedzivotaji!$D$1136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iedzivotaji!$A$1137:$A$1159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iedzivotaji!$D$1137:$D$1159</c:f>
              <c:numCache>
                <c:formatCode>0.0</c:formatCode>
                <c:ptCount val="8"/>
                <c:pt idx="0">
                  <c:v>3.1104607862894391</c:v>
                </c:pt>
                <c:pt idx="1">
                  <c:v>3.2334082314901078</c:v>
                </c:pt>
                <c:pt idx="2">
                  <c:v>3</c:v>
                </c:pt>
                <c:pt idx="3">
                  <c:v>3.3597650513950073</c:v>
                </c:pt>
                <c:pt idx="4" formatCode="General">
                  <c:v>3.3</c:v>
                </c:pt>
                <c:pt idx="5" formatCode="General">
                  <c:v>3.1</c:v>
                </c:pt>
                <c:pt idx="6">
                  <c:v>3.5890932149651236</c:v>
                </c:pt>
                <c:pt idx="7">
                  <c:v>3.2905307266160233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BC3-400A-8259-32691AB89CD0}"/>
            </c:ext>
          </c:extLst>
        </c:ser>
        <c:ser>
          <c:idx val="8"/>
          <c:order val="3"/>
          <c:tx>
            <c:strRef>
              <c:f>iedzivotaji!$F$1136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iedzivotaji!$A$1137:$A$1159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iedzivotaji!$F$1137:$F$1159</c:f>
              <c:numCache>
                <c:formatCode>General</c:formatCode>
                <c:ptCount val="8"/>
                <c:pt idx="3" formatCode="0.0">
                  <c:v>2.5813342827896215</c:v>
                </c:pt>
                <c:pt idx="4" formatCode="0.0">
                  <c:v>3</c:v>
                </c:pt>
                <c:pt idx="5">
                  <c:v>2.8</c:v>
                </c:pt>
                <c:pt idx="6" formatCode="0.0">
                  <c:v>2.4724762082478073</c:v>
                </c:pt>
                <c:pt idx="7" formatCode="0.0">
                  <c:v>3.3096926713947989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BC3-400A-8259-32691AB89CD0}"/>
            </c:ext>
          </c:extLst>
        </c:ser>
        <c:ser>
          <c:idx val="3"/>
          <c:order val="4"/>
          <c:tx>
            <c:strRef>
              <c:f>iedzivotaji!$E$1136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iedzivotaji!$A$1137:$A$1159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iedzivotaji!$E$1137:$E$1159</c:f>
              <c:numCache>
                <c:formatCode>0.0</c:formatCode>
                <c:ptCount val="8"/>
                <c:pt idx="0">
                  <c:v>2.9312110944764007</c:v>
                </c:pt>
                <c:pt idx="1">
                  <c:v>3.8585500930591494</c:v>
                </c:pt>
                <c:pt idx="2">
                  <c:v>2.2000000000000002</c:v>
                </c:pt>
                <c:pt idx="3">
                  <c:v>2.8459116700165419</c:v>
                </c:pt>
                <c:pt idx="4" formatCode="General">
                  <c:v>2.5</c:v>
                </c:pt>
                <c:pt idx="5" formatCode="General">
                  <c:v>2.5</c:v>
                </c:pt>
                <c:pt idx="6">
                  <c:v>3.2825151360420164</c:v>
                </c:pt>
                <c:pt idx="7">
                  <c:v>2.5776494031187731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BC3-400A-8259-32691AB89CD0}"/>
            </c:ext>
          </c:extLst>
        </c:ser>
        <c:ser>
          <c:idx val="4"/>
          <c:order val="5"/>
          <c:tx>
            <c:strRef>
              <c:f>iedzivotaji!$G$1136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iedzivotaji!$A$1137:$A$1159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iedzivotaji!$G$1137:$G$1159</c:f>
              <c:numCache>
                <c:formatCode>0.0</c:formatCode>
                <c:ptCount val="8"/>
                <c:pt idx="0">
                  <c:v>3.4563656225935278</c:v>
                </c:pt>
                <c:pt idx="1">
                  <c:v>3.0934139059746055</c:v>
                </c:pt>
                <c:pt idx="2">
                  <c:v>2.2000000000000002</c:v>
                </c:pt>
                <c:pt idx="3">
                  <c:v>2.932729258525141</c:v>
                </c:pt>
                <c:pt idx="4" formatCode="General">
                  <c:v>3.3</c:v>
                </c:pt>
                <c:pt idx="5" formatCode="General">
                  <c:v>2.4</c:v>
                </c:pt>
                <c:pt idx="6">
                  <c:v>3.342585714844208</c:v>
                </c:pt>
                <c:pt idx="7">
                  <c:v>3.0103156037887793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BC3-400A-8259-32691AB89CD0}"/>
            </c:ext>
          </c:extLst>
        </c:ser>
        <c:ser>
          <c:idx val="5"/>
          <c:order val="6"/>
          <c:tx>
            <c:strRef>
              <c:f>iedzivotaji!$H$1136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iedzivotaji!$A$1137:$A$1159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iedzivotaji!$H$1137:$H$1159</c:f>
              <c:numCache>
                <c:formatCode>0.0</c:formatCode>
                <c:ptCount val="8"/>
                <c:pt idx="0">
                  <c:v>4.3865553760545684</c:v>
                </c:pt>
                <c:pt idx="1">
                  <c:v>4.0272362218471747</c:v>
                </c:pt>
                <c:pt idx="2">
                  <c:v>3.1</c:v>
                </c:pt>
                <c:pt idx="3">
                  <c:v>3.4032010024491655</c:v>
                </c:pt>
                <c:pt idx="4" formatCode="General">
                  <c:v>2.9</c:v>
                </c:pt>
                <c:pt idx="5" formatCode="General">
                  <c:v>2.9</c:v>
                </c:pt>
                <c:pt idx="6">
                  <c:v>2.817195325542571</c:v>
                </c:pt>
                <c:pt idx="7">
                  <c:v>2.7744451109778048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8BC3-400A-8259-32691AB89CD0}"/>
            </c:ext>
          </c:extLst>
        </c:ser>
        <c:ser>
          <c:idx val="6"/>
          <c:order val="7"/>
          <c:tx>
            <c:strRef>
              <c:f>iedzivotaji!$I$1136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iedzivotaji!$A$1137:$A$1159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iedzivotaji!$I$1137:$I$1159</c:f>
              <c:numCache>
                <c:formatCode>0.0</c:formatCode>
                <c:ptCount val="8"/>
                <c:pt idx="0">
                  <c:v>2.865549443520532</c:v>
                </c:pt>
                <c:pt idx="1">
                  <c:v>2.8652513234732306</c:v>
                </c:pt>
                <c:pt idx="2">
                  <c:v>2.6</c:v>
                </c:pt>
                <c:pt idx="3">
                  <c:v>3.3723819666311678</c:v>
                </c:pt>
                <c:pt idx="4" formatCode="General">
                  <c:v>2.2999999999999998</c:v>
                </c:pt>
                <c:pt idx="5" formatCode="General">
                  <c:v>1.9</c:v>
                </c:pt>
                <c:pt idx="6">
                  <c:v>3.4119341875805596</c:v>
                </c:pt>
                <c:pt idx="7">
                  <c:v>2.9466916688990086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BC3-400A-8259-32691AB89CD0}"/>
            </c:ext>
          </c:extLst>
        </c:ser>
        <c:ser>
          <c:idx val="9"/>
          <c:order val="8"/>
          <c:tx>
            <c:strRef>
              <c:f>iedzivotaji!$J$1136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iedzivotaji!$A$1137:$A$1159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iedzivotaji!$J$1137:$J$1159</c:f>
              <c:numCache>
                <c:formatCode>General</c:formatCode>
                <c:ptCount val="8"/>
                <c:pt idx="3" formatCode="0.0">
                  <c:v>1.4657699603379892</c:v>
                </c:pt>
                <c:pt idx="4">
                  <c:v>3.6</c:v>
                </c:pt>
                <c:pt idx="5">
                  <c:v>2.7</c:v>
                </c:pt>
                <c:pt idx="6" formatCode="0.0">
                  <c:v>2.1253044055789241</c:v>
                </c:pt>
                <c:pt idx="7" formatCode="0.0">
                  <c:v>2.1004647836968182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8BC3-400A-8259-32691AB89CD0}"/>
            </c:ext>
          </c:extLst>
        </c:ser>
        <c:ser>
          <c:idx val="7"/>
          <c:order val="9"/>
          <c:tx>
            <c:strRef>
              <c:f>iedzivotaji!$K$1136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iedzivotaji!$A$1137:$A$1159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iedzivotaji!$K$1137:$K$1159</c:f>
              <c:numCache>
                <c:formatCode>0.0</c:formatCode>
                <c:ptCount val="8"/>
                <c:pt idx="0">
                  <c:v>3.0605486147591532</c:v>
                </c:pt>
                <c:pt idx="1">
                  <c:v>2.6252111582888187</c:v>
                </c:pt>
                <c:pt idx="2">
                  <c:v>2.5</c:v>
                </c:pt>
                <c:pt idx="3">
                  <c:v>2.6027245542141988</c:v>
                </c:pt>
                <c:pt idx="4" formatCode="General">
                  <c:v>2.9</c:v>
                </c:pt>
                <c:pt idx="5">
                  <c:v>3</c:v>
                </c:pt>
                <c:pt idx="6">
                  <c:v>3.0654364453077578</c:v>
                </c:pt>
                <c:pt idx="7">
                  <c:v>3.4932892075749216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8BC3-400A-8259-32691AB89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75664"/>
        <c:axId val="-363979472"/>
      </c:lineChart>
      <c:catAx>
        <c:axId val="-363975664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397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3979472"/>
        <c:scaling>
          <c:orientation val="minMax"/>
          <c:max val="5"/>
          <c:min val="1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3975664"/>
        <c:crosses val="autoZero"/>
        <c:crossBetween val="between"/>
        <c:majorUnit val="0.4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mirstība uz 1000 iedzīvotājiem</a:t>
            </a:r>
          </a:p>
        </c:rich>
      </c:tx>
      <c:layout>
        <c:manualLayout>
          <c:xMode val="edge"/>
          <c:yMode val="edge"/>
          <c:x val="0.37129863785275014"/>
          <c:y val="9.057826495890640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03329693277392"/>
          <c:y val="6.4819553805774283E-2"/>
          <c:w val="0.87282608695652175"/>
          <c:h val="0.48935777559055116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iedzivotaji!$B$1607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iedzivotaji!$A$1608:$A$1631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iedzivotaji!$B$1608:$B$1631</c:f>
              <c:numCache>
                <c:formatCode>0.0</c:formatCode>
                <c:ptCount val="8"/>
                <c:pt idx="0">
                  <c:v>13.403179972598497</c:v>
                </c:pt>
                <c:pt idx="1">
                  <c:v>14.712</c:v>
                </c:pt>
                <c:pt idx="2">
                  <c:v>14.48</c:v>
                </c:pt>
                <c:pt idx="3">
                  <c:v>14.463495139812601</c:v>
                </c:pt>
                <c:pt idx="4" formatCode="General">
                  <c:v>15.2</c:v>
                </c:pt>
                <c:pt idx="5" formatCode="General">
                  <c:v>18.399999999999999</c:v>
                </c:pt>
                <c:pt idx="6">
                  <c:v>16.320164332812183</c:v>
                </c:pt>
                <c:pt idx="7">
                  <c:v>14.974768708711339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048-421D-8A48-817E4FF75CDC}"/>
            </c:ext>
          </c:extLst>
        </c:ser>
        <c:ser>
          <c:idx val="1"/>
          <c:order val="1"/>
          <c:tx>
            <c:strRef>
              <c:f>iedzivotaji!$C$1607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iedzivotaji!$A$1608:$A$1631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iedzivotaji!$C$1608:$C$1631</c:f>
              <c:numCache>
                <c:formatCode>0.0</c:formatCode>
                <c:ptCount val="8"/>
                <c:pt idx="0">
                  <c:v>12.947983119933054</c:v>
                </c:pt>
                <c:pt idx="1">
                  <c:v>13.933</c:v>
                </c:pt>
                <c:pt idx="2">
                  <c:v>13.788</c:v>
                </c:pt>
                <c:pt idx="3">
                  <c:v>13.905240009773651</c:v>
                </c:pt>
                <c:pt idx="4">
                  <c:v>15</c:v>
                </c:pt>
                <c:pt idx="5" formatCode="General">
                  <c:v>17.899999999999999</c:v>
                </c:pt>
                <c:pt idx="6">
                  <c:v>16.026540265697985</c:v>
                </c:pt>
                <c:pt idx="7">
                  <c:v>14.370375020858356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048-421D-8A48-817E4FF75CDC}"/>
            </c:ext>
          </c:extLst>
        </c:ser>
        <c:ser>
          <c:idx val="2"/>
          <c:order val="2"/>
          <c:tx>
            <c:strRef>
              <c:f>iedzivotaji!$D$1607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iedzivotaji!$A$1608:$A$1631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iedzivotaji!$D$1608:$D$1631</c:f>
              <c:numCache>
                <c:formatCode>0.0</c:formatCode>
                <c:ptCount val="8"/>
                <c:pt idx="0">
                  <c:v>12.405207748027928</c:v>
                </c:pt>
                <c:pt idx="1">
                  <c:v>14.836</c:v>
                </c:pt>
                <c:pt idx="2">
                  <c:v>15.247999999999999</c:v>
                </c:pt>
                <c:pt idx="3">
                  <c:v>16.21145374449339</c:v>
                </c:pt>
                <c:pt idx="4" formatCode="General">
                  <c:v>17.3</c:v>
                </c:pt>
                <c:pt idx="5" formatCode="General">
                  <c:v>23.1</c:v>
                </c:pt>
                <c:pt idx="6">
                  <c:v>18.757133798351301</c:v>
                </c:pt>
                <c:pt idx="7">
                  <c:v>17.043920873018934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048-421D-8A48-817E4FF75CDC}"/>
            </c:ext>
          </c:extLst>
        </c:ser>
        <c:ser>
          <c:idx val="3"/>
          <c:order val="3"/>
          <c:tx>
            <c:strRef>
              <c:f>iedzivotaji!$E$1607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iedzivotaji!$A$1608:$A$1631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iedzivotaji!$E$1608:$E$1631</c:f>
              <c:numCache>
                <c:formatCode>0.0</c:formatCode>
                <c:ptCount val="8"/>
                <c:pt idx="0">
                  <c:v>11.623234563124136</c:v>
                </c:pt>
                <c:pt idx="1">
                  <c:v>12.8</c:v>
                </c:pt>
                <c:pt idx="2">
                  <c:v>11.853999999999999</c:v>
                </c:pt>
                <c:pt idx="3">
                  <c:v>13.678162964017003</c:v>
                </c:pt>
                <c:pt idx="4" formatCode="General">
                  <c:v>14.2</c:v>
                </c:pt>
                <c:pt idx="5" formatCode="General">
                  <c:v>16.7</c:v>
                </c:pt>
                <c:pt idx="6">
                  <c:v>14.570719964986505</c:v>
                </c:pt>
                <c:pt idx="7">
                  <c:v>12.668872598307161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048-421D-8A48-817E4FF75CDC}"/>
            </c:ext>
          </c:extLst>
        </c:ser>
        <c:ser>
          <c:idx val="8"/>
          <c:order val="4"/>
          <c:tx>
            <c:strRef>
              <c:f>iedzivotaji!$F$1607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iedzivotaji!$A$1608:$A$1631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iedzivotaji!$F$1608:$F$1631</c:f>
              <c:numCache>
                <c:formatCode>0.0</c:formatCode>
                <c:ptCount val="8"/>
                <c:pt idx="2" formatCode="General">
                  <c:v>13.7</c:v>
                </c:pt>
                <c:pt idx="3">
                  <c:v>13.796786683875562</c:v>
                </c:pt>
                <c:pt idx="4" formatCode="General">
                  <c:v>13.6</c:v>
                </c:pt>
                <c:pt idx="5" formatCode="General">
                  <c:v>21.5</c:v>
                </c:pt>
                <c:pt idx="6">
                  <c:v>15.394663183429746</c:v>
                </c:pt>
                <c:pt idx="7">
                  <c:v>14.326241134751772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048-421D-8A48-817E4FF75CDC}"/>
            </c:ext>
          </c:extLst>
        </c:ser>
        <c:ser>
          <c:idx val="4"/>
          <c:order val="5"/>
          <c:tx>
            <c:strRef>
              <c:f>iedzivotaji!$G$1607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iedzivotaji!$A$1608:$A$1631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iedzivotaji!$G$1608:$G$1631</c:f>
              <c:numCache>
                <c:formatCode>0.0</c:formatCode>
                <c:ptCount val="8"/>
                <c:pt idx="0">
                  <c:v>13.84432975310364</c:v>
                </c:pt>
                <c:pt idx="1">
                  <c:v>14.843999999999999</c:v>
                </c:pt>
                <c:pt idx="2">
                  <c:v>14.504</c:v>
                </c:pt>
                <c:pt idx="3">
                  <c:v>15.270417863355041</c:v>
                </c:pt>
                <c:pt idx="4" formatCode="General">
                  <c:v>14.3</c:v>
                </c:pt>
                <c:pt idx="5" formatCode="General">
                  <c:v>17.100000000000001</c:v>
                </c:pt>
                <c:pt idx="6">
                  <c:v>16.771570428867431</c:v>
                </c:pt>
                <c:pt idx="7">
                  <c:v>14.322966598918589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048-421D-8A48-817E4FF75CDC}"/>
            </c:ext>
          </c:extLst>
        </c:ser>
        <c:ser>
          <c:idx val="5"/>
          <c:order val="6"/>
          <c:tx>
            <c:strRef>
              <c:f>iedzivotaji!$H$1607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iedzivotaji!$A$1608:$A$1631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iedzivotaji!$H$1608:$H$1631</c:f>
              <c:numCache>
                <c:formatCode>0.0</c:formatCode>
                <c:ptCount val="8"/>
                <c:pt idx="0">
                  <c:v>13.057871837800642</c:v>
                </c:pt>
                <c:pt idx="1">
                  <c:v>15.209</c:v>
                </c:pt>
                <c:pt idx="2">
                  <c:v>13.651999999999999</c:v>
                </c:pt>
                <c:pt idx="3">
                  <c:v>13.669761348749788</c:v>
                </c:pt>
                <c:pt idx="4" formatCode="General">
                  <c:v>15.3</c:v>
                </c:pt>
                <c:pt idx="5" formatCode="General">
                  <c:v>18.5</c:v>
                </c:pt>
                <c:pt idx="6">
                  <c:v>16.500715478177916</c:v>
                </c:pt>
                <c:pt idx="7">
                  <c:v>14.457108578284343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048-421D-8A48-817E4FF75CDC}"/>
            </c:ext>
          </c:extLst>
        </c:ser>
        <c:ser>
          <c:idx val="6"/>
          <c:order val="7"/>
          <c:tx>
            <c:strRef>
              <c:f>iedzivotaji!$I$1607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iedzivotaji!$A$1608:$A$1631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iedzivotaji!$I$1608:$I$1631</c:f>
              <c:numCache>
                <c:formatCode>0.0</c:formatCode>
                <c:ptCount val="8"/>
                <c:pt idx="0">
                  <c:v>13.284447904372065</c:v>
                </c:pt>
                <c:pt idx="1">
                  <c:v>14.983000000000001</c:v>
                </c:pt>
                <c:pt idx="2">
                  <c:v>16.562999999999999</c:v>
                </c:pt>
                <c:pt idx="3">
                  <c:v>16.79091231806887</c:v>
                </c:pt>
                <c:pt idx="4" formatCode="General">
                  <c:v>16.600000000000001</c:v>
                </c:pt>
                <c:pt idx="5" formatCode="General">
                  <c:v>21.3</c:v>
                </c:pt>
                <c:pt idx="6">
                  <c:v>18.196982333762982</c:v>
                </c:pt>
                <c:pt idx="7">
                  <c:v>16.111132371512763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E048-421D-8A48-817E4FF75CDC}"/>
            </c:ext>
          </c:extLst>
        </c:ser>
        <c:ser>
          <c:idx val="9"/>
          <c:order val="8"/>
          <c:tx>
            <c:strRef>
              <c:f>iedzivotaji!$J$1607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/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iedzivotaji!$A$1608:$A$1631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iedzivotaji!$J$1608:$J$1631</c:f>
              <c:numCache>
                <c:formatCode>0.0</c:formatCode>
                <c:ptCount val="8"/>
                <c:pt idx="2" formatCode="General">
                  <c:v>11.9</c:v>
                </c:pt>
                <c:pt idx="3">
                  <c:v>12.760820831177789</c:v>
                </c:pt>
                <c:pt idx="4" formatCode="General">
                  <c:v>13.4</c:v>
                </c:pt>
                <c:pt idx="5">
                  <c:v>16</c:v>
                </c:pt>
                <c:pt idx="6">
                  <c:v>16.161168917423069</c:v>
                </c:pt>
                <c:pt idx="7">
                  <c:v>13.541294243832679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E048-421D-8A48-817E4FF75CDC}"/>
            </c:ext>
          </c:extLst>
        </c:ser>
        <c:ser>
          <c:idx val="7"/>
          <c:order val="9"/>
          <c:tx>
            <c:strRef>
              <c:f>iedzivotaji!$K$1607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iedzivotaji!$A$1608:$A$1631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iedzivotaji!$K$1608:$K$1631</c:f>
              <c:numCache>
                <c:formatCode>0.0</c:formatCode>
                <c:ptCount val="8"/>
                <c:pt idx="0">
                  <c:v>12.183775641309646</c:v>
                </c:pt>
                <c:pt idx="1">
                  <c:v>13.414999999999999</c:v>
                </c:pt>
                <c:pt idx="2">
                  <c:v>14.042999999999999</c:v>
                </c:pt>
                <c:pt idx="3">
                  <c:v>14.453427843615017</c:v>
                </c:pt>
                <c:pt idx="4" formatCode="General">
                  <c:v>16.8</c:v>
                </c:pt>
                <c:pt idx="5" formatCode="General">
                  <c:v>18.399999999999999</c:v>
                </c:pt>
                <c:pt idx="6">
                  <c:v>16.632269029986645</c:v>
                </c:pt>
                <c:pt idx="7">
                  <c:v>15.444015444015445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E048-421D-8A48-817E4FF75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72400"/>
        <c:axId val="-363978928"/>
      </c:lineChart>
      <c:catAx>
        <c:axId val="-363972400"/>
        <c:scaling>
          <c:orientation val="minMax"/>
        </c:scaling>
        <c:delete val="1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3978928"/>
        <c:crosses val="autoZero"/>
        <c:auto val="1"/>
        <c:lblAlgn val="ctr"/>
        <c:lblOffset val="100"/>
        <c:noMultiLvlLbl val="0"/>
      </c:catAx>
      <c:valAx>
        <c:axId val="-363978928"/>
        <c:scaling>
          <c:orientation val="minMax"/>
          <c:max val="24"/>
          <c:min val="11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3972400"/>
        <c:crosses val="autoZero"/>
        <c:crossBetween val="between"/>
        <c:majorUnit val="1.3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mirstības koeficients (mirušo skaits attiecībā pret dzimušo skaitu), reizes </a:t>
            </a:r>
          </a:p>
        </c:rich>
      </c:tx>
      <c:layout>
        <c:manualLayout>
          <c:xMode val="edge"/>
          <c:yMode val="edge"/>
          <c:x val="0.28941682472172731"/>
          <c:y val="9.345744350262228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21784404674996"/>
          <c:y val="5.3188981197401737E-2"/>
          <c:w val="0.87365010799136067"/>
          <c:h val="0.51918517952246257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iedzivotaji!$B$1561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iedzivotaji!$A$1562:$A$1585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iedzivotaji!$B$1562:$B$1585</c:f>
              <c:numCache>
                <c:formatCode>0.00</c:formatCode>
                <c:ptCount val="8"/>
                <c:pt idx="0">
                  <c:v>1.590527459502173</c:v>
                </c:pt>
                <c:pt idx="1">
                  <c:v>1.5247243801460668</c:v>
                </c:pt>
                <c:pt idx="2">
                  <c:v>1.56</c:v>
                </c:pt>
                <c:pt idx="3">
                  <c:v>1.2956913417352929</c:v>
                </c:pt>
                <c:pt idx="4" formatCode="General">
                  <c:v>1.64</c:v>
                </c:pt>
                <c:pt idx="5" formatCode="General">
                  <c:v>1.99</c:v>
                </c:pt>
                <c:pt idx="6">
                  <c:v>1.9262253980193056</c:v>
                </c:pt>
                <c:pt idx="7">
                  <c:v>1.9345065562456867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1D1-42AE-A065-DB18530426FD}"/>
            </c:ext>
          </c:extLst>
        </c:ser>
        <c:ser>
          <c:idx val="1"/>
          <c:order val="1"/>
          <c:tx>
            <c:strRef>
              <c:f>iedzivotaji!$C$1561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iedzivotaji!$A$1562:$A$1585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iedzivotaji!$C$1562:$C$1585</c:f>
              <c:numCache>
                <c:formatCode>0.00</c:formatCode>
                <c:ptCount val="8"/>
                <c:pt idx="0">
                  <c:v>1.8595163374561565</c:v>
                </c:pt>
                <c:pt idx="1">
                  <c:v>1.3964539007092198</c:v>
                </c:pt>
                <c:pt idx="2">
                  <c:v>1.37</c:v>
                </c:pt>
                <c:pt idx="3">
                  <c:v>1.1652705757213138</c:v>
                </c:pt>
                <c:pt idx="4" formatCode="General">
                  <c:v>1.68</c:v>
                </c:pt>
                <c:pt idx="5">
                  <c:v>2</c:v>
                </c:pt>
                <c:pt idx="6">
                  <c:v>2.0362726704190117</c:v>
                </c:pt>
                <c:pt idx="7">
                  <c:v>2.0684898929845423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1D1-42AE-A065-DB18530426FD}"/>
            </c:ext>
          </c:extLst>
        </c:ser>
        <c:ser>
          <c:idx val="2"/>
          <c:order val="2"/>
          <c:tx>
            <c:strRef>
              <c:f>iedzivotaji!$D$1561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iedzivotaji!$A$1562:$A$1585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iedzivotaji!$D$1562:$D$1585</c:f>
              <c:numCache>
                <c:formatCode>0.00</c:formatCode>
                <c:ptCount val="8"/>
                <c:pt idx="0">
                  <c:v>1.6330275229357798</c:v>
                </c:pt>
                <c:pt idx="1">
                  <c:v>1.9561952440550687</c:v>
                </c:pt>
                <c:pt idx="2">
                  <c:v>1.91</c:v>
                </c:pt>
                <c:pt idx="3">
                  <c:v>1.5384615384615385</c:v>
                </c:pt>
                <c:pt idx="4" formatCode="General">
                  <c:v>2.1800000000000002</c:v>
                </c:pt>
                <c:pt idx="5" formatCode="General">
                  <c:v>3.08</c:v>
                </c:pt>
                <c:pt idx="6">
                  <c:v>2.689090909090909</c:v>
                </c:pt>
                <c:pt idx="7">
                  <c:v>2.6787878787878787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1D1-42AE-A065-DB18530426FD}"/>
            </c:ext>
          </c:extLst>
        </c:ser>
        <c:ser>
          <c:idx val="3"/>
          <c:order val="3"/>
          <c:tx>
            <c:strRef>
              <c:f>iedzivotaji!$E$1561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iedzivotaji!$A$1562:$A$1585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iedzivotaji!$E$1562:$E$1585</c:f>
              <c:numCache>
                <c:formatCode>0.00</c:formatCode>
                <c:ptCount val="8"/>
                <c:pt idx="0">
                  <c:v>1.3559027777777777</c:v>
                </c:pt>
                <c:pt idx="1">
                  <c:v>1.185672514619883</c:v>
                </c:pt>
                <c:pt idx="2">
                  <c:v>1.28</c:v>
                </c:pt>
                <c:pt idx="3">
                  <c:v>1.1292217327459617</c:v>
                </c:pt>
                <c:pt idx="4" formatCode="General">
                  <c:v>1.26</c:v>
                </c:pt>
                <c:pt idx="5" formatCode="General">
                  <c:v>1.63</c:v>
                </c:pt>
                <c:pt idx="6">
                  <c:v>1.6372950819672132</c:v>
                </c:pt>
                <c:pt idx="7">
                  <c:v>1.523076923076923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1D1-42AE-A065-DB18530426FD}"/>
            </c:ext>
          </c:extLst>
        </c:ser>
        <c:ser>
          <c:idx val="8"/>
          <c:order val="4"/>
          <c:tx>
            <c:strRef>
              <c:f>iedzivotaji!$F$1561</c:f>
              <c:strCache>
                <c:ptCount val="1"/>
                <c:pt idx="0">
                  <c:v>Jēkabpils</c:v>
                </c:pt>
              </c:strCache>
            </c:strRef>
          </c:tx>
          <c:spPr>
            <a:ln w="9525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iedzivotaji!$A$1562:$A$1585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iedzivotaji!$F$1562:$F$1585</c:f>
              <c:numCache>
                <c:formatCode>General</c:formatCode>
                <c:ptCount val="8"/>
                <c:pt idx="2">
                  <c:v>1.68</c:v>
                </c:pt>
                <c:pt idx="3" formatCode="0.00">
                  <c:v>1.4691943127962086</c:v>
                </c:pt>
                <c:pt idx="4">
                  <c:v>1.61</c:v>
                </c:pt>
                <c:pt idx="5">
                  <c:v>2.5299999999999998</c:v>
                </c:pt>
                <c:pt idx="6" formatCode="0.00">
                  <c:v>1.71875</c:v>
                </c:pt>
                <c:pt idx="7" formatCode="0.00">
                  <c:v>1.8475609756097562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21D1-42AE-A065-DB18530426FD}"/>
            </c:ext>
          </c:extLst>
        </c:ser>
        <c:ser>
          <c:idx val="4"/>
          <c:order val="5"/>
          <c:tx>
            <c:strRef>
              <c:f>iedzivotaji!$G$1561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iedzivotaji!$A$1562:$A$1585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iedzivotaji!$G$1562:$G$1585</c:f>
              <c:numCache>
                <c:formatCode>0.00</c:formatCode>
                <c:ptCount val="8"/>
                <c:pt idx="0">
                  <c:v>1.6822033898305084</c:v>
                </c:pt>
                <c:pt idx="1">
                  <c:v>1.6114519427402862</c:v>
                </c:pt>
                <c:pt idx="2">
                  <c:v>1.47</c:v>
                </c:pt>
                <c:pt idx="3">
                  <c:v>1.2604340567612689</c:v>
                </c:pt>
                <c:pt idx="4" formatCode="General">
                  <c:v>1.1100000000000001</c:v>
                </c:pt>
                <c:pt idx="5" formatCode="General">
                  <c:v>1.33</c:v>
                </c:pt>
                <c:pt idx="6">
                  <c:v>1.4019607843137254</c:v>
                </c:pt>
                <c:pt idx="7">
                  <c:v>1.4504854368932039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21D1-42AE-A065-DB18530426FD}"/>
            </c:ext>
          </c:extLst>
        </c:ser>
        <c:ser>
          <c:idx val="5"/>
          <c:order val="6"/>
          <c:tx>
            <c:strRef>
              <c:f>iedzivotaji!$H$1561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iedzivotaji!$A$1562:$A$1585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iedzivotaji!$H$1562:$H$1585</c:f>
              <c:numCache>
                <c:formatCode>0.00</c:formatCode>
                <c:ptCount val="8"/>
                <c:pt idx="0">
                  <c:v>1.4345238095238095</c:v>
                </c:pt>
                <c:pt idx="1">
                  <c:v>1.3238993710691824</c:v>
                </c:pt>
                <c:pt idx="2">
                  <c:v>1.52</c:v>
                </c:pt>
                <c:pt idx="3">
                  <c:v>1.1455847255369929</c:v>
                </c:pt>
                <c:pt idx="4" formatCode="General">
                  <c:v>1.53</c:v>
                </c:pt>
                <c:pt idx="5" formatCode="General">
                  <c:v>1.75</c:v>
                </c:pt>
                <c:pt idx="6">
                  <c:v>1.8147540983606558</c:v>
                </c:pt>
                <c:pt idx="7">
                  <c:v>1.7655677655677655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21D1-42AE-A065-DB18530426FD}"/>
            </c:ext>
          </c:extLst>
        </c:ser>
        <c:ser>
          <c:idx val="6"/>
          <c:order val="7"/>
          <c:tx>
            <c:strRef>
              <c:f>iedzivotaji!$I$1561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iedzivotaji!$A$1562:$A$1585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iedzivotaji!$I$1562:$I$1585</c:f>
              <c:numCache>
                <c:formatCode>0.00</c:formatCode>
                <c:ptCount val="8"/>
                <c:pt idx="0">
                  <c:v>1.5981873111782476</c:v>
                </c:pt>
                <c:pt idx="1">
                  <c:v>1.7443365695792881</c:v>
                </c:pt>
                <c:pt idx="2">
                  <c:v>2.17</c:v>
                </c:pt>
                <c:pt idx="3">
                  <c:v>1.8333333333333333</c:v>
                </c:pt>
                <c:pt idx="4" formatCode="General">
                  <c:v>2.25</c:v>
                </c:pt>
                <c:pt idx="5" formatCode="General">
                  <c:v>2.69</c:v>
                </c:pt>
                <c:pt idx="6">
                  <c:v>2.3300970873786406</c:v>
                </c:pt>
                <c:pt idx="7">
                  <c:v>2.3131868131868134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21D1-42AE-A065-DB18530426FD}"/>
            </c:ext>
          </c:extLst>
        </c:ser>
        <c:ser>
          <c:idx val="9"/>
          <c:order val="8"/>
          <c:tx>
            <c:strRef>
              <c:f>iedzivotaji!$J$1561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iedzivotaji!$A$1562:$A$1585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iedzivotaji!$J$1562:$J$1585</c:f>
              <c:numCache>
                <c:formatCode>General</c:formatCode>
                <c:ptCount val="8"/>
                <c:pt idx="2">
                  <c:v>1.29</c:v>
                </c:pt>
                <c:pt idx="3" formatCode="0.00">
                  <c:v>1.0136986301369864</c:v>
                </c:pt>
                <c:pt idx="4">
                  <c:v>1.19</c:v>
                </c:pt>
                <c:pt idx="5">
                  <c:v>1.37</c:v>
                </c:pt>
                <c:pt idx="6" formatCode="0.00">
                  <c:v>1.6222222222222222</c:v>
                </c:pt>
                <c:pt idx="7" formatCode="0.00">
                  <c:v>1.5459183673469388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21D1-42AE-A065-DB18530426FD}"/>
            </c:ext>
          </c:extLst>
        </c:ser>
        <c:ser>
          <c:idx val="7"/>
          <c:order val="9"/>
          <c:tx>
            <c:strRef>
              <c:f>iedzivotaji!$K$1561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iedzivotaji!$A$1562:$A$1585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iedzivotaji!$K$1562:$K$1585</c:f>
              <c:numCache>
                <c:formatCode>0.00</c:formatCode>
                <c:ptCount val="8"/>
                <c:pt idx="0">
                  <c:v>1.5449438202247192</c:v>
                </c:pt>
                <c:pt idx="1">
                  <c:v>1.4282115869017633</c:v>
                </c:pt>
                <c:pt idx="2">
                  <c:v>1.47</c:v>
                </c:pt>
                <c:pt idx="3">
                  <c:v>1.4621848739495797</c:v>
                </c:pt>
                <c:pt idx="4" formatCode="General">
                  <c:v>1.95</c:v>
                </c:pt>
                <c:pt idx="5" formatCode="General">
                  <c:v>2.54</c:v>
                </c:pt>
                <c:pt idx="6">
                  <c:v>2.0601503759398496</c:v>
                </c:pt>
                <c:pt idx="7">
                  <c:v>2.2400000000000002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21D1-42AE-A065-DB1853042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3976752"/>
        <c:axId val="-362111456"/>
      </c:lineChart>
      <c:catAx>
        <c:axId val="-363976752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211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2111456"/>
        <c:scaling>
          <c:orientation val="minMax"/>
          <c:max val="3.2"/>
          <c:min val="0.85000000000000009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crossAx val="-363976752"/>
        <c:crosses val="autoZero"/>
        <c:crossBetween val="between"/>
        <c:majorUnit val="0.23500000000000001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iedzīvotāju dzimuma un vecuma sastāvs 2023. gadā (%) </a:t>
            </a:r>
          </a:p>
        </c:rich>
      </c:tx>
      <c:layout>
        <c:manualLayout>
          <c:xMode val="edge"/>
          <c:yMode val="edge"/>
          <c:x val="0.2879077235860697"/>
          <c:y val="1.043840918190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233261339092869E-2"/>
          <c:y val="6.6805845511482248E-2"/>
          <c:w val="0.89854384330990889"/>
          <c:h val="0.764091858037578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iedzivotaji!$B$145</c:f>
              <c:strCache>
                <c:ptCount val="1"/>
                <c:pt idx="0">
                  <c:v>vīrieši, %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iedzivotaji!$A$146:$A$160</c:f>
              <c:strCache>
                <c:ptCount val="15"/>
                <c:pt idx="0">
                  <c:v>0 - 5 gadi</c:v>
                </c:pt>
                <c:pt idx="1">
                  <c:v>6 -10 gadi</c:v>
                </c:pt>
                <c:pt idx="2">
                  <c:v>11 - 15 gadi</c:v>
                </c:pt>
                <c:pt idx="3">
                  <c:v>16-20 gadi</c:v>
                </c:pt>
                <c:pt idx="4">
                  <c:v>21-25 gadi</c:v>
                </c:pt>
                <c:pt idx="5">
                  <c:v>26-30 gadi</c:v>
                </c:pt>
                <c:pt idx="6">
                  <c:v>31-35 gadi</c:v>
                </c:pt>
                <c:pt idx="7">
                  <c:v>36-40 gadi</c:v>
                </c:pt>
                <c:pt idx="8">
                  <c:v>41-45 gadi</c:v>
                </c:pt>
                <c:pt idx="9">
                  <c:v>46-50 gadi</c:v>
                </c:pt>
                <c:pt idx="10">
                  <c:v>51-55 gadi</c:v>
                </c:pt>
                <c:pt idx="11">
                  <c:v>56-60 gadi</c:v>
                </c:pt>
                <c:pt idx="12">
                  <c:v>61-65 gadi</c:v>
                </c:pt>
                <c:pt idx="13">
                  <c:v>66-70 gadi</c:v>
                </c:pt>
                <c:pt idx="14">
                  <c:v>71+ gadi</c:v>
                </c:pt>
              </c:strCache>
            </c:strRef>
          </c:cat>
          <c:val>
            <c:numRef>
              <c:f>iedzivotaji!$B$146:$B$160</c:f>
              <c:numCache>
                <c:formatCode>0</c:formatCode>
                <c:ptCount val="15"/>
                <c:pt idx="0">
                  <c:v>52.430298544288185</c:v>
                </c:pt>
                <c:pt idx="1">
                  <c:v>52.941176470588232</c:v>
                </c:pt>
                <c:pt idx="2">
                  <c:v>51.182567100717513</c:v>
                </c:pt>
                <c:pt idx="3">
                  <c:v>50.375375375375377</c:v>
                </c:pt>
                <c:pt idx="4">
                  <c:v>50.786583555951324</c:v>
                </c:pt>
                <c:pt idx="5">
                  <c:v>51.03708359522313</c:v>
                </c:pt>
                <c:pt idx="6">
                  <c:v>48.89807162534435</c:v>
                </c:pt>
                <c:pt idx="7">
                  <c:v>49.13563829787234</c:v>
                </c:pt>
                <c:pt idx="8">
                  <c:v>48.31516352824579</c:v>
                </c:pt>
                <c:pt idx="9">
                  <c:v>46.406570841889121</c:v>
                </c:pt>
                <c:pt idx="10">
                  <c:v>45.932051855163166</c:v>
                </c:pt>
                <c:pt idx="11">
                  <c:v>43.453070683661643</c:v>
                </c:pt>
                <c:pt idx="12">
                  <c:v>41.598406021695816</c:v>
                </c:pt>
                <c:pt idx="13">
                  <c:v>38.394507525745972</c:v>
                </c:pt>
                <c:pt idx="14">
                  <c:v>27.307653422303105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2-40F6-A7A1-CF4DE8E3D2FE}"/>
            </c:ext>
          </c:extLst>
        </c:ser>
        <c:ser>
          <c:idx val="1"/>
          <c:order val="1"/>
          <c:tx>
            <c:strRef>
              <c:f>iedzivotaji!$C$145</c:f>
              <c:strCache>
                <c:ptCount val="1"/>
                <c:pt idx="0">
                  <c:v>sievietes, %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iedzivotaji!$A$146:$A$160</c:f>
              <c:strCache>
                <c:ptCount val="15"/>
                <c:pt idx="0">
                  <c:v>0 - 5 gadi</c:v>
                </c:pt>
                <c:pt idx="1">
                  <c:v>6 -10 gadi</c:v>
                </c:pt>
                <c:pt idx="2">
                  <c:v>11 - 15 gadi</c:v>
                </c:pt>
                <c:pt idx="3">
                  <c:v>16-20 gadi</c:v>
                </c:pt>
                <c:pt idx="4">
                  <c:v>21-25 gadi</c:v>
                </c:pt>
                <c:pt idx="5">
                  <c:v>26-30 gadi</c:v>
                </c:pt>
                <c:pt idx="6">
                  <c:v>31-35 gadi</c:v>
                </c:pt>
                <c:pt idx="7">
                  <c:v>36-40 gadi</c:v>
                </c:pt>
                <c:pt idx="8">
                  <c:v>41-45 gadi</c:v>
                </c:pt>
                <c:pt idx="9">
                  <c:v>46-50 gadi</c:v>
                </c:pt>
                <c:pt idx="10">
                  <c:v>51-55 gadi</c:v>
                </c:pt>
                <c:pt idx="11">
                  <c:v>56-60 gadi</c:v>
                </c:pt>
                <c:pt idx="12">
                  <c:v>61-65 gadi</c:v>
                </c:pt>
                <c:pt idx="13">
                  <c:v>66-70 gadi</c:v>
                </c:pt>
                <c:pt idx="14">
                  <c:v>71+ gadi</c:v>
                </c:pt>
              </c:strCache>
            </c:strRef>
          </c:cat>
          <c:val>
            <c:numRef>
              <c:f>iedzivotaji!$C$146:$C$160</c:f>
              <c:numCache>
                <c:formatCode>0</c:formatCode>
                <c:ptCount val="15"/>
                <c:pt idx="0">
                  <c:v>47.569701455711815</c:v>
                </c:pt>
                <c:pt idx="1">
                  <c:v>47.058823529411768</c:v>
                </c:pt>
                <c:pt idx="2">
                  <c:v>48.817432899282487</c:v>
                </c:pt>
                <c:pt idx="3">
                  <c:v>49.624624624624623</c:v>
                </c:pt>
                <c:pt idx="4">
                  <c:v>49.213416444048676</c:v>
                </c:pt>
                <c:pt idx="5">
                  <c:v>48.96291640477687</c:v>
                </c:pt>
                <c:pt idx="6">
                  <c:v>51.10192837465565</c:v>
                </c:pt>
                <c:pt idx="7">
                  <c:v>50.86436170212766</c:v>
                </c:pt>
                <c:pt idx="8">
                  <c:v>51.68483647175421</c:v>
                </c:pt>
                <c:pt idx="9">
                  <c:v>53.593429158110879</c:v>
                </c:pt>
                <c:pt idx="10">
                  <c:v>54.067948144836834</c:v>
                </c:pt>
                <c:pt idx="11">
                  <c:v>56.546929316338357</c:v>
                </c:pt>
                <c:pt idx="12">
                  <c:v>58.401593978304184</c:v>
                </c:pt>
                <c:pt idx="13">
                  <c:v>61.605492474254028</c:v>
                </c:pt>
                <c:pt idx="14">
                  <c:v>72.692346577696895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F2-40F6-A7A1-CF4DE8E3D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85852304"/>
        <c:axId val="-385851216"/>
      </c:barChart>
      <c:catAx>
        <c:axId val="-385852304"/>
        <c:scaling>
          <c:orientation val="minMax"/>
        </c:scaling>
        <c:delete val="0"/>
        <c:axPos val="b"/>
        <c:majorGridlines>
          <c:spPr>
            <a:ln w="3175">
              <a:solidFill>
                <a:srgbClr val="DEE7B1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51216"/>
        <c:crosses val="autoZero"/>
        <c:auto val="1"/>
        <c:lblAlgn val="ctr"/>
        <c:lblOffset val="100"/>
        <c:tickMarkSkip val="1"/>
        <c:noMultiLvlLbl val="0"/>
      </c:catAx>
      <c:valAx>
        <c:axId val="-385851216"/>
        <c:scaling>
          <c:orientation val="minMax"/>
          <c:max val="75"/>
          <c:min val="20"/>
        </c:scaling>
        <c:delete val="1"/>
        <c:axPos val="r"/>
        <c:majorGridlines>
          <c:spPr>
            <a:ln w="3175">
              <a:solidFill>
                <a:srgbClr val="DEE7B1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385852304"/>
        <c:crosses val="max"/>
        <c:crossBetween val="between"/>
        <c:majorUnit val="5.5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dzimstība uz 1000 iedzīvotājiem</a:t>
            </a:r>
          </a:p>
        </c:rich>
      </c:tx>
      <c:layout>
        <c:manualLayout>
          <c:xMode val="edge"/>
          <c:yMode val="edge"/>
          <c:x val="0.39158617434401083"/>
          <c:y val="9.079053797520588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6897237300378"/>
          <c:y val="6.2427384076990375E-2"/>
          <c:w val="0.86688011383849173"/>
          <c:h val="0.45183180227471559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iedzivotaji!$B$1658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iedzivotaji!$A$1659:$A$1682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iedzivotaji!$B$1659:$B$1682</c:f>
              <c:numCache>
                <c:formatCode>0.0</c:formatCode>
                <c:ptCount val="8"/>
                <c:pt idx="0">
                  <c:v>8.4268774440358456</c:v>
                </c:pt>
                <c:pt idx="1">
                  <c:v>9.8209999999999997</c:v>
                </c:pt>
                <c:pt idx="2">
                  <c:v>9.5350000000000001</c:v>
                </c:pt>
                <c:pt idx="3">
                  <c:v>11.162762823159673</c:v>
                </c:pt>
                <c:pt idx="4" formatCode="General">
                  <c:v>9.3000000000000007</c:v>
                </c:pt>
                <c:pt idx="5" formatCode="General">
                  <c:v>9.3000000000000007</c:v>
                </c:pt>
                <c:pt idx="6">
                  <c:v>8.47261403031745</c:v>
                </c:pt>
                <c:pt idx="7">
                  <c:v>7.740872555000796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E47-410F-B0DF-DCDC53A54922}"/>
            </c:ext>
          </c:extLst>
        </c:ser>
        <c:ser>
          <c:idx val="1"/>
          <c:order val="1"/>
          <c:tx>
            <c:strRef>
              <c:f>iedzivotaji!$C$1658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iedzivotaji!$A$1659:$A$1682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iedzivotaji!$C$1659:$C$1682</c:f>
              <c:numCache>
                <c:formatCode>0.0</c:formatCode>
                <c:ptCount val="8"/>
                <c:pt idx="0">
                  <c:v>6.9630918853050083</c:v>
                </c:pt>
                <c:pt idx="1">
                  <c:v>10.151</c:v>
                </c:pt>
                <c:pt idx="2">
                  <c:v>10.295</c:v>
                </c:pt>
                <c:pt idx="3">
                  <c:v>11.933056836319903</c:v>
                </c:pt>
                <c:pt idx="4" formatCode="General">
                  <c:v>8.9</c:v>
                </c:pt>
                <c:pt idx="5" formatCode="General">
                  <c:v>8.9</c:v>
                </c:pt>
                <c:pt idx="6">
                  <c:v>7.8705276059124945</c:v>
                </c:pt>
                <c:pt idx="7">
                  <c:v>6.9472783355609788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E47-410F-B0DF-DCDC53A54922}"/>
            </c:ext>
          </c:extLst>
        </c:ser>
        <c:ser>
          <c:idx val="2"/>
          <c:order val="2"/>
          <c:tx>
            <c:strRef>
              <c:f>iedzivotaji!$D$1658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iedzivotaji!$A$1659:$A$1682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iedzivotaji!$D$1659:$D$1682</c:f>
              <c:numCache>
                <c:formatCode>0.0</c:formatCode>
                <c:ptCount val="8"/>
                <c:pt idx="0">
                  <c:v>7.5964474412081131</c:v>
                </c:pt>
                <c:pt idx="1">
                  <c:v>8.0109999999999992</c:v>
                </c:pt>
                <c:pt idx="2">
                  <c:v>8.6229999999999993</c:v>
                </c:pt>
                <c:pt idx="3">
                  <c:v>10.537444933920705</c:v>
                </c:pt>
                <c:pt idx="4" formatCode="General">
                  <c:v>7.9</c:v>
                </c:pt>
                <c:pt idx="5" formatCode="General">
                  <c:v>7.5</c:v>
                </c:pt>
                <c:pt idx="6">
                  <c:v>6.9752694990488271</c:v>
                </c:pt>
                <c:pt idx="7">
                  <c:v>6.3625496471677021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47-410F-B0DF-DCDC53A54922}"/>
            </c:ext>
          </c:extLst>
        </c:ser>
        <c:ser>
          <c:idx val="3"/>
          <c:order val="3"/>
          <c:tx>
            <c:strRef>
              <c:f>iedzivotaji!$E$1658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iedzivotaji!$A$1659:$A$1682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iedzivotaji!$E$1659:$E$1682</c:f>
              <c:numCache>
                <c:formatCode>0.0</c:formatCode>
                <c:ptCount val="8"/>
                <c:pt idx="0">
                  <c:v>8.5723215215870692</c:v>
                </c:pt>
                <c:pt idx="1">
                  <c:v>11.016999999999999</c:v>
                </c:pt>
                <c:pt idx="2">
                  <c:v>9.5570000000000004</c:v>
                </c:pt>
                <c:pt idx="3">
                  <c:v>12.112911545507906</c:v>
                </c:pt>
                <c:pt idx="4" formatCode="General">
                  <c:v>11.3</c:v>
                </c:pt>
                <c:pt idx="5" formatCode="General">
                  <c:v>10.199999999999999</c:v>
                </c:pt>
                <c:pt idx="6">
                  <c:v>8.8992632577139101</c:v>
                </c:pt>
                <c:pt idx="7">
                  <c:v>8.317946655454195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E47-410F-B0DF-DCDC53A54922}"/>
            </c:ext>
          </c:extLst>
        </c:ser>
        <c:ser>
          <c:idx val="8"/>
          <c:order val="4"/>
          <c:tx>
            <c:strRef>
              <c:f>iedzivotaji!$F$1658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iedzivotaji!$A$1659:$A$1682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iedzivotaji!$F$1659:$F$1682</c:f>
              <c:numCache>
                <c:formatCode>0.0</c:formatCode>
                <c:ptCount val="8"/>
                <c:pt idx="1">
                  <c:v>8.5280000000000005</c:v>
                </c:pt>
                <c:pt idx="2">
                  <c:v>8.1869999999999994</c:v>
                </c:pt>
                <c:pt idx="3">
                  <c:v>9.3907160977346553</c:v>
                </c:pt>
                <c:pt idx="4" formatCode="General">
                  <c:v>8.5</c:v>
                </c:pt>
                <c:pt idx="5" formatCode="General">
                  <c:v>8.5</c:v>
                </c:pt>
                <c:pt idx="6">
                  <c:v>8.9568949430863967</c:v>
                </c:pt>
                <c:pt idx="7">
                  <c:v>7.7541371158392431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3E47-410F-B0DF-DCDC53A54922}"/>
            </c:ext>
          </c:extLst>
        </c:ser>
        <c:ser>
          <c:idx val="4"/>
          <c:order val="5"/>
          <c:tx>
            <c:strRef>
              <c:f>iedzivotaji!$G$1658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iedzivotaji!$A$1659:$A$1682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iedzivotaji!$G$1659:$G$1682</c:f>
              <c:numCache>
                <c:formatCode>0.0</c:formatCode>
                <c:ptCount val="8"/>
                <c:pt idx="0">
                  <c:v>8.2298786441623655</c:v>
                </c:pt>
                <c:pt idx="1">
                  <c:v>9.3810000000000002</c:v>
                </c:pt>
                <c:pt idx="2">
                  <c:v>10.206</c:v>
                </c:pt>
                <c:pt idx="3">
                  <c:v>12.115205695562478</c:v>
                </c:pt>
                <c:pt idx="4" formatCode="General">
                  <c:v>12.9</c:v>
                </c:pt>
                <c:pt idx="5" formatCode="General">
                  <c:v>12.9</c:v>
                </c:pt>
                <c:pt idx="6">
                  <c:v>11.962938347863481</c:v>
                </c:pt>
                <c:pt idx="7">
                  <c:v>9.8746021398166963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E47-410F-B0DF-DCDC53A54922}"/>
            </c:ext>
          </c:extLst>
        </c:ser>
        <c:ser>
          <c:idx val="5"/>
          <c:order val="6"/>
          <c:tx>
            <c:strRef>
              <c:f>iedzivotaji!$H$1658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iedzivotaji!$A$1659:$A$1682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iedzivotaji!$H$1659:$H$1682</c:f>
              <c:numCache>
                <c:formatCode>0.0</c:formatCode>
                <c:ptCount val="8"/>
                <c:pt idx="0">
                  <c:v>9.1025828578859258</c:v>
                </c:pt>
                <c:pt idx="1">
                  <c:v>11.632999999999999</c:v>
                </c:pt>
                <c:pt idx="2">
                  <c:v>9.31</c:v>
                </c:pt>
                <c:pt idx="3">
                  <c:v>11.932562510679501</c:v>
                </c:pt>
                <c:pt idx="4" formatCode="General">
                  <c:v>10</c:v>
                </c:pt>
                <c:pt idx="5" formatCode="General">
                  <c:v>10.6</c:v>
                </c:pt>
                <c:pt idx="6">
                  <c:v>9.09253517767708</c:v>
                </c:pt>
                <c:pt idx="7">
                  <c:v>8.1883623275344934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3E47-410F-B0DF-DCDC53A54922}"/>
            </c:ext>
          </c:extLst>
        </c:ser>
        <c:ser>
          <c:idx val="6"/>
          <c:order val="7"/>
          <c:tx>
            <c:strRef>
              <c:f>iedzivotaji!$I$1658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iedzivotaji!$A$1659:$A$1682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iedzivotaji!$I$1659:$I$1682</c:f>
              <c:numCache>
                <c:formatCode>0.0</c:formatCode>
                <c:ptCount val="8"/>
                <c:pt idx="0">
                  <c:v>8.3121970819416902</c:v>
                </c:pt>
                <c:pt idx="1">
                  <c:v>8.9510000000000005</c:v>
                </c:pt>
                <c:pt idx="2">
                  <c:v>7.4080000000000004</c:v>
                </c:pt>
                <c:pt idx="3">
                  <c:v>9.1586794462193826</c:v>
                </c:pt>
                <c:pt idx="4" formatCode="General">
                  <c:v>7.4</c:v>
                </c:pt>
                <c:pt idx="5" formatCode="General">
                  <c:v>7.9</c:v>
                </c:pt>
                <c:pt idx="6">
                  <c:v>7.8095382515732812</c:v>
                </c:pt>
                <c:pt idx="7">
                  <c:v>6.9649075810340202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E47-410F-B0DF-DCDC53A54922}"/>
            </c:ext>
          </c:extLst>
        </c:ser>
        <c:ser>
          <c:idx val="9"/>
          <c:order val="8"/>
          <c:tx>
            <c:strRef>
              <c:f>iedzivotaji!$J$1658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iedzivotaji!$A$1659:$A$1682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iedzivotaji!$J$1659:$J$1682</c:f>
              <c:numCache>
                <c:formatCode>0.0</c:formatCode>
                <c:ptCount val="8"/>
                <c:pt idx="1">
                  <c:v>11.032</c:v>
                </c:pt>
                <c:pt idx="2">
                  <c:v>9.157</c:v>
                </c:pt>
                <c:pt idx="3">
                  <c:v>12.588377306432143</c:v>
                </c:pt>
                <c:pt idx="4" formatCode="General">
                  <c:v>11.2</c:v>
                </c:pt>
                <c:pt idx="5" formatCode="General">
                  <c:v>11.6</c:v>
                </c:pt>
                <c:pt idx="6">
                  <c:v>9.9623644011512074</c:v>
                </c:pt>
                <c:pt idx="7">
                  <c:v>8.7593850554165176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3E47-410F-B0DF-DCDC53A54922}"/>
            </c:ext>
          </c:extLst>
        </c:ser>
        <c:ser>
          <c:idx val="7"/>
          <c:order val="9"/>
          <c:tx>
            <c:strRef>
              <c:f>iedzivotaji!$K$1658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iedzivotaji!$A$1659:$A$1682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iedzivotaji!$K$1659:$K$1682</c:f>
              <c:numCache>
                <c:formatCode>0.0</c:formatCode>
                <c:ptCount val="8"/>
                <c:pt idx="0">
                  <c:v>7.8862256878295174</c:v>
                </c:pt>
                <c:pt idx="1">
                  <c:v>9.5109999999999992</c:v>
                </c:pt>
                <c:pt idx="2">
                  <c:v>9.7880000000000003</c:v>
                </c:pt>
                <c:pt idx="3">
                  <c:v>9.8848155941964784</c:v>
                </c:pt>
                <c:pt idx="4" formatCode="General">
                  <c:v>8.6</c:v>
                </c:pt>
                <c:pt idx="5" formatCode="General">
                  <c:v>7.3</c:v>
                </c:pt>
                <c:pt idx="6">
                  <c:v>8.0733276678402319</c:v>
                </c:pt>
                <c:pt idx="7">
                  <c:v>6.8946497517926089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3E47-410F-B0DF-DCDC53A54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2121248"/>
        <c:axId val="-362108192"/>
      </c:lineChart>
      <c:catAx>
        <c:axId val="-362121248"/>
        <c:scaling>
          <c:orientation val="minMax"/>
        </c:scaling>
        <c:delete val="1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2108192"/>
        <c:crosses val="autoZero"/>
        <c:auto val="1"/>
        <c:lblAlgn val="ctr"/>
        <c:lblOffset val="100"/>
        <c:noMultiLvlLbl val="0"/>
      </c:catAx>
      <c:valAx>
        <c:axId val="-362108192"/>
        <c:scaling>
          <c:orientation val="minMax"/>
          <c:max val="15"/>
          <c:min val="6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62121248"/>
        <c:crosses val="autoZero"/>
        <c:crossBetween val="between"/>
        <c:majorUnit val="0.5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dabiskais pieaugums uz 1000 iedzīvotājiem</a:t>
            </a:r>
          </a:p>
        </c:rich>
      </c:tx>
      <c:layout>
        <c:manualLayout>
          <c:xMode val="edge"/>
          <c:yMode val="edge"/>
          <c:x val="0.34564035264822662"/>
          <c:y val="9.670953293000538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47991116495054"/>
          <c:y val="5.4288627144747394E-2"/>
          <c:w val="0.87133620689655178"/>
          <c:h val="0.47845903559575725"/>
        </c:manualLayout>
      </c:layout>
      <c:lineChart>
        <c:grouping val="standard"/>
        <c:varyColors val="0"/>
        <c:ser>
          <c:idx val="9"/>
          <c:order val="0"/>
          <c:tx>
            <c:strRef>
              <c:f>iedzivotaji!$B$1512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iedzivotaji!$A$1513:$A$1536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iedzivotaji!$B$1513:$B$1536</c:f>
              <c:numCache>
                <c:formatCode>0.0_ ;[Red]\-0.0\ </c:formatCode>
                <c:ptCount val="8"/>
                <c:pt idx="0">
                  <c:v>-4.9763025285626528</c:v>
                </c:pt>
                <c:pt idx="1">
                  <c:v>-4.9159109034729518</c:v>
                </c:pt>
                <c:pt idx="2">
                  <c:v>-5.2160000000000002</c:v>
                </c:pt>
                <c:pt idx="3">
                  <c:v>-3.3007323166529283</c:v>
                </c:pt>
                <c:pt idx="4">
                  <c:v>-6</c:v>
                </c:pt>
                <c:pt idx="5">
                  <c:v>-9.1999999999999993</c:v>
                </c:pt>
                <c:pt idx="6">
                  <c:v>-7.8475503024947324</c:v>
                </c:pt>
                <c:pt idx="7">
                  <c:v>-7.2338961537105435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AAA-40DB-B428-FBC8F198F5C8}"/>
            </c:ext>
          </c:extLst>
        </c:ser>
        <c:ser>
          <c:idx val="0"/>
          <c:order val="1"/>
          <c:tx>
            <c:strRef>
              <c:f>iedzivotaji!$C$1512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iedzivotaji!$A$1513:$A$1536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iedzivotaji!$C$1513:$C$1536</c:f>
              <c:numCache>
                <c:formatCode>0.0_ ;[Red]\-0.0\ </c:formatCode>
                <c:ptCount val="8"/>
                <c:pt idx="0">
                  <c:v>-5.9848912346280452</c:v>
                </c:pt>
                <c:pt idx="1">
                  <c:v>-3.8415125251175817</c:v>
                </c:pt>
                <c:pt idx="2">
                  <c:v>-3.738</c:v>
                </c:pt>
                <c:pt idx="3">
                  <c:v>-1.9721831734537481</c:v>
                </c:pt>
                <c:pt idx="4">
                  <c:v>-6</c:v>
                </c:pt>
                <c:pt idx="5">
                  <c:v>-9</c:v>
                </c:pt>
                <c:pt idx="6">
                  <c:v>-8.1560126597854925</c:v>
                </c:pt>
                <c:pt idx="7">
                  <c:v>-7.4230966852973781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AAA-40DB-B428-FBC8F198F5C8}"/>
            </c:ext>
          </c:extLst>
        </c:ser>
        <c:ser>
          <c:idx val="1"/>
          <c:order val="2"/>
          <c:tx>
            <c:strRef>
              <c:f>iedzivotaji!$D$1512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iedzivotaji!$A$1513:$A$1536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iedzivotaji!$D$1513:$D$1536</c:f>
              <c:numCache>
                <c:formatCode>0.0_ ;[Red]\-0.0\ </c:formatCode>
                <c:ptCount val="8"/>
                <c:pt idx="0">
                  <c:v>-4.8087603068198153</c:v>
                </c:pt>
                <c:pt idx="1">
                  <c:v>-6.978316070221589</c:v>
                </c:pt>
                <c:pt idx="2">
                  <c:v>-7.319</c:v>
                </c:pt>
                <c:pt idx="3">
                  <c:v>-5.6740088105726878</c:v>
                </c:pt>
                <c:pt idx="4">
                  <c:v>-9.4</c:v>
                </c:pt>
                <c:pt idx="5">
                  <c:v>-15.6</c:v>
                </c:pt>
                <c:pt idx="6">
                  <c:v>-11.781864299302473</c:v>
                </c:pt>
                <c:pt idx="7">
                  <c:v>-10.681371225851231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AAA-40DB-B428-FBC8F198F5C8}"/>
            </c:ext>
          </c:extLst>
        </c:ser>
        <c:ser>
          <c:idx val="2"/>
          <c:order val="3"/>
          <c:tx>
            <c:strRef>
              <c:f>iedzivotaji!$E$1512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iedzivotaji!$A$1513:$A$1536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iedzivotaji!$E$1513:$E$1536</c:f>
              <c:numCache>
                <c:formatCode>0.0_ ;[Red]\-0.0\ </c:formatCode>
                <c:ptCount val="8"/>
                <c:pt idx="0">
                  <c:v>-3.0509130415370649</c:v>
                </c:pt>
                <c:pt idx="1">
                  <c:v>-1.9217092620333802</c:v>
                </c:pt>
                <c:pt idx="2">
                  <c:v>-2.6259999999999999</c:v>
                </c:pt>
                <c:pt idx="3">
                  <c:v>-1.565251418509098</c:v>
                </c:pt>
                <c:pt idx="4">
                  <c:v>-2.9</c:v>
                </c:pt>
                <c:pt idx="5">
                  <c:v>-6.4</c:v>
                </c:pt>
                <c:pt idx="6">
                  <c:v>-5.6714567072725943</c:v>
                </c:pt>
                <c:pt idx="7">
                  <c:v>-4.3509259428529647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AAA-40DB-B428-FBC8F198F5C8}"/>
            </c:ext>
          </c:extLst>
        </c:ser>
        <c:ser>
          <c:idx val="7"/>
          <c:order val="4"/>
          <c:tx>
            <c:strRef>
              <c:f>iedzivotaji!$F$1512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iedzivotaji!$A$1513:$A$1536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iedzivotaji!$F$1513:$F$1536</c:f>
              <c:numCache>
                <c:formatCode>0.0_ ;[Red]\-0.0\ </c:formatCode>
                <c:ptCount val="8"/>
                <c:pt idx="2">
                  <c:v>-5.9</c:v>
                </c:pt>
                <c:pt idx="3">
                  <c:v>-4.4060705861409053</c:v>
                </c:pt>
                <c:pt idx="4">
                  <c:v>-5.0999999999999996</c:v>
                </c:pt>
                <c:pt idx="5">
                  <c:v>-13</c:v>
                </c:pt>
                <c:pt idx="6">
                  <c:v>-6.437768240343348</c:v>
                </c:pt>
                <c:pt idx="7">
                  <c:v>-6.5721040189125288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AAA-40DB-B428-FBC8F198F5C8}"/>
            </c:ext>
          </c:extLst>
        </c:ser>
        <c:ser>
          <c:idx val="3"/>
          <c:order val="5"/>
          <c:tx>
            <c:strRef>
              <c:f>iedzivotaji!$G$1512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iedzivotaji!$A$1513:$A$1536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iedzivotaji!$G$1513:$G$1536</c:f>
              <c:numCache>
                <c:formatCode>0.0_ ;[Red]\-0.0\ </c:formatCode>
                <c:ptCount val="8"/>
                <c:pt idx="0">
                  <c:v>-5.6144511089412736</c:v>
                </c:pt>
                <c:pt idx="1">
                  <c:v>-5.3775044063163202</c:v>
                </c:pt>
                <c:pt idx="2">
                  <c:v>-4.6120000000000001</c:v>
                </c:pt>
                <c:pt idx="3">
                  <c:v>-3.1552121677925653</c:v>
                </c:pt>
                <c:pt idx="4">
                  <c:v>-1.4</c:v>
                </c:pt>
                <c:pt idx="5">
                  <c:v>-4.2</c:v>
                </c:pt>
                <c:pt idx="6">
                  <c:v>-4.8086320810039487</c:v>
                </c:pt>
                <c:pt idx="7">
                  <c:v>-4.4483644591018905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5AAA-40DB-B428-FBC8F198F5C8}"/>
            </c:ext>
          </c:extLst>
        </c:ser>
        <c:ser>
          <c:idx val="4"/>
          <c:order val="6"/>
          <c:tx>
            <c:strRef>
              <c:f>iedzivotaji!$H$1512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iedzivotaji!$A$1513:$A$1536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iedzivotaji!$H$1513:$H$1536</c:f>
              <c:numCache>
                <c:formatCode>0.0_ ;[Red]\-0.0\ </c:formatCode>
                <c:ptCount val="8"/>
                <c:pt idx="0">
                  <c:v>-3.9552889799147173</c:v>
                </c:pt>
                <c:pt idx="1">
                  <c:v>-3.5965780131525347</c:v>
                </c:pt>
                <c:pt idx="2">
                  <c:v>-4.6680000000000001</c:v>
                </c:pt>
                <c:pt idx="3">
                  <c:v>-1.7371988380702854</c:v>
                </c:pt>
                <c:pt idx="4">
                  <c:v>-5.3</c:v>
                </c:pt>
                <c:pt idx="5">
                  <c:v>-7.9</c:v>
                </c:pt>
                <c:pt idx="6">
                  <c:v>-7.4081803005008346</c:v>
                </c:pt>
                <c:pt idx="7">
                  <c:v>-6.2687462507498504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5AAA-40DB-B428-FBC8F198F5C8}"/>
            </c:ext>
          </c:extLst>
        </c:ser>
        <c:ser>
          <c:idx val="5"/>
          <c:order val="7"/>
          <c:tx>
            <c:strRef>
              <c:f>iedzivotaji!$I$1512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  <a:scene3d>
                <a:camera prst="orthographicFront"/>
                <a:lightRig rig="threePt" dir="t"/>
              </a:scene3d>
              <a:sp3d/>
            </c:spPr>
          </c:marker>
          <c:cat>
            <c:strRef>
              <c:f>iedzivotaji!$A$1513:$A$1536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iedzivotaji!$I$1513:$I$1536</c:f>
              <c:numCache>
                <c:formatCode>0.0_ ;[Red]\-0.0\ </c:formatCode>
                <c:ptCount val="8"/>
                <c:pt idx="0">
                  <c:v>-4.9722508224303761</c:v>
                </c:pt>
                <c:pt idx="1">
                  <c:v>-6.2762648037985045</c:v>
                </c:pt>
                <c:pt idx="2">
                  <c:v>-8.9139999999999997</c:v>
                </c:pt>
                <c:pt idx="3">
                  <c:v>-7.6322328718494852</c:v>
                </c:pt>
                <c:pt idx="4">
                  <c:v>-9.1999999999999993</c:v>
                </c:pt>
                <c:pt idx="5">
                  <c:v>-13.4</c:v>
                </c:pt>
                <c:pt idx="6">
                  <c:v>-10.387444082189704</c:v>
                </c:pt>
                <c:pt idx="7">
                  <c:v>-9.1462247904787404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5AAA-40DB-B428-FBC8F198F5C8}"/>
            </c:ext>
          </c:extLst>
        </c:ser>
        <c:ser>
          <c:idx val="8"/>
          <c:order val="8"/>
          <c:tx>
            <c:strRef>
              <c:f>iedzivotaji!$J$1512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iedzivotaji!$A$1513:$A$1536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iedzivotaji!$J$1513:$J$1536</c:f>
              <c:numCache>
                <c:formatCode>0.0_ ;[Red]\-0.0\ </c:formatCode>
                <c:ptCount val="8"/>
                <c:pt idx="2">
                  <c:v>-3.1</c:v>
                </c:pt>
                <c:pt idx="3">
                  <c:v>-0.17244352474564578</c:v>
                </c:pt>
                <c:pt idx="4">
                  <c:v>-2.2000000000000002</c:v>
                </c:pt>
                <c:pt idx="5">
                  <c:v>-4.3</c:v>
                </c:pt>
                <c:pt idx="6">
                  <c:v>-6.1988045162718617</c:v>
                </c:pt>
                <c:pt idx="7">
                  <c:v>-4.7819091884161606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5AAA-40DB-B428-FBC8F198F5C8}"/>
            </c:ext>
          </c:extLst>
        </c:ser>
        <c:ser>
          <c:idx val="6"/>
          <c:order val="9"/>
          <c:tx>
            <c:strRef>
              <c:f>iedzivotaji!$K$1512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iedzivotaji!$A$1513:$A$1536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iedzivotaji!$K$1513:$K$1536</c:f>
              <c:numCache>
                <c:formatCode>0.0_ ;[Red]\-0.0\ </c:formatCode>
                <c:ptCount val="8"/>
                <c:pt idx="0">
                  <c:v>-4.2975499534801305</c:v>
                </c:pt>
                <c:pt idx="1">
                  <c:v>-3.8807469296443413</c:v>
                </c:pt>
                <c:pt idx="2">
                  <c:v>-4.5170000000000003</c:v>
                </c:pt>
                <c:pt idx="3">
                  <c:v>-4.5686122494185399</c:v>
                </c:pt>
                <c:pt idx="4">
                  <c:v>-8.1999999999999993</c:v>
                </c:pt>
                <c:pt idx="5">
                  <c:v>-11.2</c:v>
                </c:pt>
                <c:pt idx="6">
                  <c:v>-8.5589413621464114</c:v>
                </c:pt>
                <c:pt idx="7">
                  <c:v>-8.5493656922228336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5AAA-40DB-B428-FBC8F198F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2120704"/>
        <c:axId val="-362120160"/>
      </c:lineChart>
      <c:catAx>
        <c:axId val="-362120704"/>
        <c:scaling>
          <c:orientation val="minMax"/>
        </c:scaling>
        <c:delete val="1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2120160"/>
        <c:crosses val="autoZero"/>
        <c:auto val="1"/>
        <c:lblAlgn val="ctr"/>
        <c:lblOffset val="100"/>
        <c:noMultiLvlLbl val="0"/>
      </c:catAx>
      <c:valAx>
        <c:axId val="-362120160"/>
        <c:scaling>
          <c:orientation val="minMax"/>
          <c:max val="2"/>
          <c:min val="-17"/>
        </c:scaling>
        <c:delete val="0"/>
        <c:axPos val="l"/>
        <c:majorGridlines>
          <c:spPr>
            <a:ln w="12700">
              <a:solidFill>
                <a:sysClr val="window" lastClr="FFFFFF">
                  <a:lumMod val="95000"/>
                </a:sysClr>
              </a:solidFill>
              <a:prstDash val="sysDash"/>
            </a:ln>
          </c:spPr>
        </c:majorGridlines>
        <c:numFmt formatCode="0.0_ ;[Red]\-0.0\ 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2120704"/>
        <c:crosses val="autoZero"/>
        <c:crossBetween val="between"/>
        <c:majorUnit val="1"/>
        <c:min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Kopējās migrācijas saldo uz 1000 iedzīvotājiem</a:t>
            </a:r>
          </a:p>
        </c:rich>
      </c:tx>
      <c:layout>
        <c:manualLayout>
          <c:xMode val="edge"/>
          <c:yMode val="edge"/>
          <c:x val="0.3994911655326831"/>
          <c:y val="6.853594520197170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6753770103806"/>
          <c:y val="5.5878462790404475E-2"/>
          <c:w val="0.86773847802786719"/>
          <c:h val="0.4470898233790645"/>
        </c:manualLayout>
      </c:layout>
      <c:lineChart>
        <c:grouping val="standard"/>
        <c:varyColors val="0"/>
        <c:ser>
          <c:idx val="8"/>
          <c:order val="0"/>
          <c:tx>
            <c:strRef>
              <c:f>iedzivotaji!$B$1468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iedzivotaji!$A$1469:$A$1492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iedzivotaji!$B$1469:$B$1492</c:f>
              <c:numCache>
                <c:formatCode>0.0_ ;[Red]\-0.0\ </c:formatCode>
                <c:ptCount val="8"/>
                <c:pt idx="0">
                  <c:v>-0.76827418815143078</c:v>
                </c:pt>
                <c:pt idx="1">
                  <c:v>-0.2457955451736476</c:v>
                </c:pt>
                <c:pt idx="2">
                  <c:v>-3.8140000000000001</c:v>
                </c:pt>
                <c:pt idx="3" formatCode="0.0">
                  <c:v>-5.4038762654542483</c:v>
                </c:pt>
                <c:pt idx="4">
                  <c:v>-1.7</c:v>
                </c:pt>
                <c:pt idx="5">
                  <c:v>-0.2</c:v>
                </c:pt>
                <c:pt idx="6">
                  <c:v>11.698303990211405</c:v>
                </c:pt>
                <c:pt idx="7">
                  <c:v>1.2901454258334661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561-49FC-B9A9-DE2415B94F05}"/>
            </c:ext>
          </c:extLst>
        </c:ser>
        <c:ser>
          <c:idx val="0"/>
          <c:order val="1"/>
          <c:tx>
            <c:strRef>
              <c:f>iedzivotaji!$C$1468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iedzivotaji!$A$1469:$A$1492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iedzivotaji!$C$1469:$C$1492</c:f>
              <c:numCache>
                <c:formatCode>0.0_ ;[Red]\-0.0\ </c:formatCode>
                <c:ptCount val="8"/>
                <c:pt idx="0">
                  <c:v>-3.3703575638304839</c:v>
                </c:pt>
                <c:pt idx="1">
                  <c:v>-1.9090736663285586</c:v>
                </c:pt>
                <c:pt idx="2">
                  <c:v>-5.8250000000000002</c:v>
                </c:pt>
                <c:pt idx="3" formatCode="0.0">
                  <c:v>-0.21260864460402432</c:v>
                </c:pt>
                <c:pt idx="4">
                  <c:v>-4.5</c:v>
                </c:pt>
                <c:pt idx="5">
                  <c:v>-5.6</c:v>
                </c:pt>
                <c:pt idx="6">
                  <c:v>14.205342508232306</c:v>
                </c:pt>
                <c:pt idx="7">
                  <c:v>0.45764473221174579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561-49FC-B9A9-DE2415B94F05}"/>
            </c:ext>
          </c:extLst>
        </c:ser>
        <c:ser>
          <c:idx val="1"/>
          <c:order val="2"/>
          <c:tx>
            <c:strRef>
              <c:f>iedzivotaji!$D$1468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iedzivotaji!$A$1469:$A$1492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iedzivotaji!$D$1469:$D$1492</c:f>
              <c:numCache>
                <c:formatCode>0.0_ ;[Red]\-0.0\ </c:formatCode>
                <c:ptCount val="8"/>
                <c:pt idx="0">
                  <c:v>-4.0944154786328131</c:v>
                </c:pt>
                <c:pt idx="1">
                  <c:v>-1.2148115671982609</c:v>
                </c:pt>
                <c:pt idx="2">
                  <c:v>-3.9209999999999998</c:v>
                </c:pt>
                <c:pt idx="3" formatCode="0.0">
                  <c:v>-1.1042584434654918</c:v>
                </c:pt>
                <c:pt idx="4">
                  <c:v>-2.5</c:v>
                </c:pt>
                <c:pt idx="5">
                  <c:v>-3.4</c:v>
                </c:pt>
                <c:pt idx="6">
                  <c:v>8.3576410906785039</c:v>
                </c:pt>
                <c:pt idx="7">
                  <c:v>-2.827799843185645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561-49FC-B9A9-DE2415B94F05}"/>
            </c:ext>
          </c:extLst>
        </c:ser>
        <c:ser>
          <c:idx val="2"/>
          <c:order val="3"/>
          <c:tx>
            <c:strRef>
              <c:f>iedzivotaji!$E$1468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iedzivotaji!$A$1469:$A$1492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iedzivotaji!$E$1469:$E$1492</c:f>
              <c:numCache>
                <c:formatCode>0.0_ ;[Red]\-0.0\ </c:formatCode>
                <c:ptCount val="8"/>
                <c:pt idx="0">
                  <c:v>4.2712782581518915</c:v>
                </c:pt>
                <c:pt idx="1">
                  <c:v>1.180262381406328</c:v>
                </c:pt>
                <c:pt idx="2">
                  <c:v>-7.7629999999999999</c:v>
                </c:pt>
                <c:pt idx="3" formatCode="0.0">
                  <c:v>-0.69369096956653209</c:v>
                </c:pt>
                <c:pt idx="4">
                  <c:v>-0.4</c:v>
                </c:pt>
                <c:pt idx="5">
                  <c:v>-5.3</c:v>
                </c:pt>
                <c:pt idx="6">
                  <c:v>8.2609964257057413</c:v>
                </c:pt>
                <c:pt idx="7">
                  <c:v>1.8829637483775434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561-49FC-B9A9-DE2415B94F05}"/>
            </c:ext>
          </c:extLst>
        </c:ser>
        <c:ser>
          <c:idx val="7"/>
          <c:order val="4"/>
          <c:tx>
            <c:strRef>
              <c:f>iedzivotaji!$F$1468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iedzivotaji!$A$1469:$A$1492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iedzivotaji!$F$1469:$F$1492</c:f>
              <c:numCache>
                <c:formatCode>0.0_ ;[Red]\-0.0\ </c:formatCode>
                <c:ptCount val="8"/>
                <c:pt idx="1">
                  <c:v>-3.2</c:v>
                </c:pt>
                <c:pt idx="2">
                  <c:v>-17.2</c:v>
                </c:pt>
                <c:pt idx="3" formatCode="0.0">
                  <c:v>-7.5659797943833729</c:v>
                </c:pt>
                <c:pt idx="4">
                  <c:v>-4.4000000000000004</c:v>
                </c:pt>
                <c:pt idx="5">
                  <c:v>3.1</c:v>
                </c:pt>
                <c:pt idx="6">
                  <c:v>7.2774771412576973</c:v>
                </c:pt>
                <c:pt idx="7">
                  <c:v>-6.9503546099290787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561-49FC-B9A9-DE2415B94F05}"/>
            </c:ext>
          </c:extLst>
        </c:ser>
        <c:ser>
          <c:idx val="3"/>
          <c:order val="5"/>
          <c:tx>
            <c:strRef>
              <c:f>iedzivotaji!$G$1468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iedzivotaji!$A$1469:$A$1492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iedzivotaji!$G$1469:$G$1492</c:f>
              <c:numCache>
                <c:formatCode>0.0_ ;[Red]\-0.0\ </c:formatCode>
                <c:ptCount val="8"/>
                <c:pt idx="0">
                  <c:v>9.1539963732738165</c:v>
                </c:pt>
                <c:pt idx="1">
                  <c:v>5.3595194417467003</c:v>
                </c:pt>
                <c:pt idx="2">
                  <c:v>2.8260000000000001</c:v>
                </c:pt>
                <c:pt idx="3" formatCode="0.0">
                  <c:v>-6.2295214594878843</c:v>
                </c:pt>
                <c:pt idx="4">
                  <c:v>6.6</c:v>
                </c:pt>
                <c:pt idx="5">
                  <c:v>10.4</c:v>
                </c:pt>
                <c:pt idx="6">
                  <c:v>16.478361155635479</c:v>
                </c:pt>
                <c:pt idx="7">
                  <c:v>23.545653257660007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561-49FC-B9A9-DE2415B94F05}"/>
            </c:ext>
          </c:extLst>
        </c:ser>
        <c:ser>
          <c:idx val="4"/>
          <c:order val="6"/>
          <c:tx>
            <c:strRef>
              <c:f>iedzivotaji!$H$1468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C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iedzivotaji!$A$1469:$A$1492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iedzivotaji!$H$1469:$H$1492</c:f>
              <c:numCache>
                <c:formatCode>0.0_ ;[Red]\-0.0\ </c:formatCode>
                <c:ptCount val="8"/>
                <c:pt idx="0">
                  <c:v>-1.3870602450111884</c:v>
                </c:pt>
                <c:pt idx="1">
                  <c:v>-0.46557644183204328</c:v>
                </c:pt>
                <c:pt idx="2">
                  <c:v>-8.5030000000000001</c:v>
                </c:pt>
                <c:pt idx="3" formatCode="0.0">
                  <c:v>-5.3112718573788236</c:v>
                </c:pt>
                <c:pt idx="4">
                  <c:v>0.2</c:v>
                </c:pt>
                <c:pt idx="5">
                  <c:v>-1.1000000000000001</c:v>
                </c:pt>
                <c:pt idx="6">
                  <c:v>3.3538039589792512</c:v>
                </c:pt>
                <c:pt idx="7">
                  <c:v>0.14997000599880023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561-49FC-B9A9-DE2415B94F05}"/>
            </c:ext>
          </c:extLst>
        </c:ser>
        <c:ser>
          <c:idx val="5"/>
          <c:order val="7"/>
          <c:tx>
            <c:strRef>
              <c:f>iedzivotaji!$I$1468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  <a:scene3d>
                <a:camera prst="orthographicFront"/>
                <a:lightRig rig="threePt" dir="t"/>
              </a:scene3d>
              <a:sp3d/>
            </c:spPr>
          </c:marker>
          <c:cat>
            <c:strRef>
              <c:f>iedzivotaji!$A$1469:$A$1492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iedzivotaji!$I$1469:$I$1492</c:f>
              <c:numCache>
                <c:formatCode>0.0_ ;[Red]\-0.0\ </c:formatCode>
                <c:ptCount val="8"/>
                <c:pt idx="0">
                  <c:v>-9.5175912207126903</c:v>
                </c:pt>
                <c:pt idx="1">
                  <c:v>2.1284724117229712</c:v>
                </c:pt>
                <c:pt idx="2">
                  <c:v>-8.1120000000000001</c:v>
                </c:pt>
                <c:pt idx="3" formatCode="0.0">
                  <c:v>-14.55449059282925</c:v>
                </c:pt>
                <c:pt idx="4">
                  <c:v>-0.5</c:v>
                </c:pt>
                <c:pt idx="5">
                  <c:v>-0.2</c:v>
                </c:pt>
                <c:pt idx="6">
                  <c:v>6.4826749564030637</c:v>
                </c:pt>
                <c:pt idx="7">
                  <c:v>-0.3061497837817152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561-49FC-B9A9-DE2415B94F05}"/>
            </c:ext>
          </c:extLst>
        </c:ser>
        <c:ser>
          <c:idx val="9"/>
          <c:order val="8"/>
          <c:tx>
            <c:strRef>
              <c:f>iedzivotaji!$J$1468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cat>
            <c:strRef>
              <c:f>iedzivotaji!$A$1469:$A$1492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iedzivotaji!$J$1469:$J$1492</c:f>
              <c:numCache>
                <c:formatCode>0.0_ ;[Red]\-0.0\ </c:formatCode>
                <c:ptCount val="8"/>
                <c:pt idx="1">
                  <c:v>-4.3</c:v>
                </c:pt>
                <c:pt idx="2">
                  <c:v>-23.5</c:v>
                </c:pt>
                <c:pt idx="3" formatCode="0.0">
                  <c:v>-7.759958613554061</c:v>
                </c:pt>
                <c:pt idx="4">
                  <c:v>0.1</c:v>
                </c:pt>
                <c:pt idx="5">
                  <c:v>-5.0999999999999996</c:v>
                </c:pt>
                <c:pt idx="6">
                  <c:v>-1.4168696037192827</c:v>
                </c:pt>
                <c:pt idx="7">
                  <c:v>-4.558455488022882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6561-49FC-B9A9-DE2415B94F05}"/>
            </c:ext>
          </c:extLst>
        </c:ser>
        <c:ser>
          <c:idx val="6"/>
          <c:order val="9"/>
          <c:tx>
            <c:strRef>
              <c:f>iedzivotaji!$K$1468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iedzivotaji!$A$1469:$A$1492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iedzivotaji!$K$1469:$K$1492</c:f>
              <c:numCache>
                <c:formatCode>0.0_ ;[Red]\-0.0\ </c:formatCode>
                <c:ptCount val="8"/>
                <c:pt idx="0">
                  <c:v>1.3955961189136505</c:v>
                </c:pt>
                <c:pt idx="1">
                  <c:v>-0.93594484773775277</c:v>
                </c:pt>
                <c:pt idx="2">
                  <c:v>-4.9059999999999997</c:v>
                </c:pt>
                <c:pt idx="3" formatCode="0.0">
                  <c:v>-5.7038431720013287</c:v>
                </c:pt>
                <c:pt idx="4">
                  <c:v>-4.5999999999999996</c:v>
                </c:pt>
                <c:pt idx="5">
                  <c:v>-1.5</c:v>
                </c:pt>
                <c:pt idx="6">
                  <c:v>8.3464853708874589</c:v>
                </c:pt>
                <c:pt idx="7">
                  <c:v>-1.0725010725010724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6561-49FC-B9A9-DE2415B94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2122880"/>
        <c:axId val="-362119616"/>
      </c:lineChart>
      <c:catAx>
        <c:axId val="-362122880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254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211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2119616"/>
        <c:scaling>
          <c:orientation val="minMax"/>
          <c:max val="28"/>
          <c:min val="-24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_ ;[Red]\-0.0\ 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2122880"/>
        <c:crosses val="autoZero"/>
        <c:crossBetween val="between"/>
        <c:majorUnit val="4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Vīriešu skaits (% no iedzīvotāju kopskaita)</a:t>
            </a:r>
          </a:p>
        </c:rich>
      </c:tx>
      <c:layout>
        <c:manualLayout>
          <c:xMode val="edge"/>
          <c:yMode val="edge"/>
          <c:x val="0.40196125849899472"/>
          <c:y val="9.363480941029159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96308940403429"/>
          <c:y val="6.4968101922303817E-2"/>
          <c:w val="0.86687714355194423"/>
          <c:h val="0.50747023542209313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iedzivotaji!$B$1815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iedzivotaji!$A$1816:$A$1839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iedzivotaji!$B$1816:$B$1839</c:f>
              <c:numCache>
                <c:formatCode>#\ ##0.0</c:formatCode>
                <c:ptCount val="8"/>
                <c:pt idx="0">
                  <c:v>46.042759255510369</c:v>
                </c:pt>
                <c:pt idx="1">
                  <c:v>45.88</c:v>
                </c:pt>
                <c:pt idx="2" formatCode="0.0">
                  <c:v>45.69</c:v>
                </c:pt>
                <c:pt idx="3" formatCode="0.0">
                  <c:v>45.927818636973782</c:v>
                </c:pt>
                <c:pt idx="4" formatCode="General">
                  <c:v>46.2</c:v>
                </c:pt>
                <c:pt idx="5" formatCode="General">
                  <c:v>46.3</c:v>
                </c:pt>
                <c:pt idx="6" formatCode="0.0">
                  <c:v>46.32593170076813</c:v>
                </c:pt>
                <c:pt idx="7" formatCode="0.0">
                  <c:v>46.409976697249078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1D9-4B5D-8CEF-1DDAEA35389B}"/>
            </c:ext>
          </c:extLst>
        </c:ser>
        <c:ser>
          <c:idx val="1"/>
          <c:order val="1"/>
          <c:tx>
            <c:strRef>
              <c:f>iedzivotaji!$C$1815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cat>
            <c:strRef>
              <c:f>iedzivotaji!$A$1816:$A$1839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iedzivotaji!$C$1816:$C$1839</c:f>
              <c:numCache>
                <c:formatCode>#\ ##0.0</c:formatCode>
                <c:ptCount val="8"/>
                <c:pt idx="0">
                  <c:v>44.645712644859096</c:v>
                </c:pt>
                <c:pt idx="1">
                  <c:v>44.2</c:v>
                </c:pt>
                <c:pt idx="2" formatCode="0.0">
                  <c:v>44.04</c:v>
                </c:pt>
                <c:pt idx="3" formatCode="0.0">
                  <c:v>43.990473863416405</c:v>
                </c:pt>
                <c:pt idx="4" formatCode="General">
                  <c:v>44.5</c:v>
                </c:pt>
                <c:pt idx="5" formatCode="General">
                  <c:v>44.5</c:v>
                </c:pt>
                <c:pt idx="6" formatCode="0.0">
                  <c:v>44.521886367104244</c:v>
                </c:pt>
                <c:pt idx="7" formatCode="0.0">
                  <c:v>44.657039055104065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1D9-4B5D-8CEF-1DDAEA35389B}"/>
            </c:ext>
          </c:extLst>
        </c:ser>
        <c:ser>
          <c:idx val="2"/>
          <c:order val="2"/>
          <c:tx>
            <c:strRef>
              <c:f>iedzivotaji!$D$1815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D7C2AD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D7C2AD"/>
              </a:solidFill>
              <a:ln>
                <a:solidFill>
                  <a:srgbClr val="D7C2AD"/>
                </a:solidFill>
                <a:prstDash val="solid"/>
              </a:ln>
            </c:spPr>
          </c:marker>
          <c:cat>
            <c:strRef>
              <c:f>iedzivotaji!$A$1816:$A$1839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iedzivotaji!$D$1816:$D$1839</c:f>
              <c:numCache>
                <c:formatCode>#\ ##0.0</c:formatCode>
                <c:ptCount val="8"/>
                <c:pt idx="0">
                  <c:v>45.168271547607574</c:v>
                </c:pt>
                <c:pt idx="1">
                  <c:v>44.99</c:v>
                </c:pt>
                <c:pt idx="2" formatCode="0.0">
                  <c:v>44.71</c:v>
                </c:pt>
                <c:pt idx="3" formatCode="0.0">
                  <c:v>44.353597650513947</c:v>
                </c:pt>
                <c:pt idx="4" formatCode="General">
                  <c:v>44.4</c:v>
                </c:pt>
                <c:pt idx="5" formatCode="General">
                  <c:v>44.4</c:v>
                </c:pt>
                <c:pt idx="6" formatCode="0.0">
                  <c:v>44.516169942929615</c:v>
                </c:pt>
                <c:pt idx="7" formatCode="0.0">
                  <c:v>44.536562166608824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1D9-4B5D-8CEF-1DDAEA35389B}"/>
            </c:ext>
          </c:extLst>
        </c:ser>
        <c:ser>
          <c:idx val="3"/>
          <c:order val="3"/>
          <c:tx>
            <c:strRef>
              <c:f>iedzivotaji!$E$1815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iedzivotaji!$A$1816:$A$1839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iedzivotaji!$E$1816:$E$1839</c:f>
              <c:numCache>
                <c:formatCode>#\ ##0.0</c:formatCode>
                <c:ptCount val="8"/>
                <c:pt idx="0">
                  <c:v>46.157119218343709</c:v>
                </c:pt>
                <c:pt idx="1">
                  <c:v>45.61</c:v>
                </c:pt>
                <c:pt idx="2" formatCode="0.0">
                  <c:v>45.54</c:v>
                </c:pt>
                <c:pt idx="3" formatCode="0.0">
                  <c:v>45.212642962594053</c:v>
                </c:pt>
                <c:pt idx="4" formatCode="General">
                  <c:v>45.6</c:v>
                </c:pt>
                <c:pt idx="5" formatCode="General">
                  <c:v>45.7</c:v>
                </c:pt>
                <c:pt idx="6" formatCode="0.0">
                  <c:v>45.681668976584724</c:v>
                </c:pt>
                <c:pt idx="7" formatCode="0.0">
                  <c:v>45.772472166870806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E1D9-4B5D-8CEF-1DDAEA35389B}"/>
            </c:ext>
          </c:extLst>
        </c:ser>
        <c:ser>
          <c:idx val="8"/>
          <c:order val="4"/>
          <c:tx>
            <c:strRef>
              <c:f>iedzivotaji!$F$1815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iedzivotaji!$A$1816:$A$1839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iedzivotaji!$F$1816:$F$1839</c:f>
              <c:numCache>
                <c:formatCode>#\ ##0.0</c:formatCode>
                <c:ptCount val="8"/>
                <c:pt idx="1">
                  <c:v>46.16</c:v>
                </c:pt>
                <c:pt idx="2" formatCode="0.0">
                  <c:v>46.08</c:v>
                </c:pt>
                <c:pt idx="3" formatCode="0.0">
                  <c:v>45.382527037251322</c:v>
                </c:pt>
                <c:pt idx="4" formatCode="General">
                  <c:v>45.4</c:v>
                </c:pt>
                <c:pt idx="5" formatCode="General">
                  <c:v>45.5</c:v>
                </c:pt>
                <c:pt idx="6" formatCode="0.0">
                  <c:v>45.568203022952048</c:v>
                </c:pt>
                <c:pt idx="7" formatCode="0.0">
                  <c:v>45.621749408983455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E1D9-4B5D-8CEF-1DDAEA35389B}"/>
            </c:ext>
          </c:extLst>
        </c:ser>
        <c:ser>
          <c:idx val="4"/>
          <c:order val="5"/>
          <c:tx>
            <c:strRef>
              <c:f>iedzivotaji!$G$1815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iedzivotaji!$A$1816:$A$1839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iedzivotaji!$G$1816:$G$1839</c:f>
              <c:numCache>
                <c:formatCode>#\ ##0.0</c:formatCode>
                <c:ptCount val="8"/>
                <c:pt idx="0">
                  <c:v>44.56741703827074</c:v>
                </c:pt>
                <c:pt idx="1">
                  <c:v>45.2</c:v>
                </c:pt>
                <c:pt idx="2" formatCode="0.0">
                  <c:v>44.82</c:v>
                </c:pt>
                <c:pt idx="3" formatCode="0.0">
                  <c:v>45.643380122163343</c:v>
                </c:pt>
                <c:pt idx="4" formatCode="0.0">
                  <c:v>46</c:v>
                </c:pt>
                <c:pt idx="5" formatCode="0.0">
                  <c:v>46</c:v>
                </c:pt>
                <c:pt idx="6" formatCode="0.0">
                  <c:v>45.895070174752725</c:v>
                </c:pt>
                <c:pt idx="7" formatCode="0.0">
                  <c:v>45.898684664647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E1D9-4B5D-8CEF-1DDAEA35389B}"/>
            </c:ext>
          </c:extLst>
        </c:ser>
        <c:ser>
          <c:idx val="5"/>
          <c:order val="6"/>
          <c:tx>
            <c:strRef>
              <c:f>iedzivotaji!$H$1815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iedzivotaji!$A$1816:$A$1839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iedzivotaji!$H$1816:$H$1839</c:f>
              <c:numCache>
                <c:formatCode>#\ ##0.0</c:formatCode>
                <c:ptCount val="8"/>
                <c:pt idx="0">
                  <c:v>45.382337102854066</c:v>
                </c:pt>
                <c:pt idx="1">
                  <c:v>44.87</c:v>
                </c:pt>
                <c:pt idx="2" formatCode="0.0">
                  <c:v>44.76</c:v>
                </c:pt>
                <c:pt idx="3" formatCode="0.0">
                  <c:v>44.160448823830954</c:v>
                </c:pt>
                <c:pt idx="4" formatCode="0.0">
                  <c:v>44.7</c:v>
                </c:pt>
                <c:pt idx="5" formatCode="General">
                  <c:v>44.8</c:v>
                </c:pt>
                <c:pt idx="6" formatCode="0.0">
                  <c:v>44.718876699260676</c:v>
                </c:pt>
                <c:pt idx="7" formatCode="0.0">
                  <c:v>44.745050989802031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E1D9-4B5D-8CEF-1DDAEA35389B}"/>
            </c:ext>
          </c:extLst>
        </c:ser>
        <c:ser>
          <c:idx val="6"/>
          <c:order val="7"/>
          <c:tx>
            <c:strRef>
              <c:f>iedzivotaji!$I$1815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iedzivotaji!$A$1816:$A$1839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iedzivotaji!$I$1816:$I$1839</c:f>
              <c:numCache>
                <c:formatCode>#\ ##0.0</c:formatCode>
                <c:ptCount val="8"/>
                <c:pt idx="0">
                  <c:v>45.408724574645007</c:v>
                </c:pt>
                <c:pt idx="1">
                  <c:v>45</c:v>
                </c:pt>
                <c:pt idx="2" formatCode="0.0">
                  <c:v>44.74</c:v>
                </c:pt>
                <c:pt idx="3" formatCode="0.0">
                  <c:v>43.968761093361728</c:v>
                </c:pt>
                <c:pt idx="4" formatCode="0.0">
                  <c:v>43.1</c:v>
                </c:pt>
                <c:pt idx="5" formatCode="General">
                  <c:v>43.3</c:v>
                </c:pt>
                <c:pt idx="6" formatCode="0.0">
                  <c:v>43.255743422549095</c:v>
                </c:pt>
                <c:pt idx="7" formatCode="0.0">
                  <c:v>43.281925682139985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E1D9-4B5D-8CEF-1DDAEA35389B}"/>
            </c:ext>
          </c:extLst>
        </c:ser>
        <c:ser>
          <c:idx val="9"/>
          <c:order val="8"/>
          <c:tx>
            <c:strRef>
              <c:f>iedzivotaji!$J$1815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diamond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iedzivotaji!$A$1816:$A$1839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iedzivotaji!$J$1816:$J$1839</c:f>
              <c:numCache>
                <c:formatCode>#\ ##0.0</c:formatCode>
                <c:ptCount val="8"/>
                <c:pt idx="1">
                  <c:v>44.88</c:v>
                </c:pt>
                <c:pt idx="2" formatCode="0.0">
                  <c:v>44.53</c:v>
                </c:pt>
                <c:pt idx="3" formatCode="0.0">
                  <c:v>43.998965338851519</c:v>
                </c:pt>
                <c:pt idx="4" formatCode="0.0">
                  <c:v>44</c:v>
                </c:pt>
                <c:pt idx="5" formatCode="General">
                  <c:v>43.9</c:v>
                </c:pt>
                <c:pt idx="6" formatCode="0.0">
                  <c:v>43.798981624972321</c:v>
                </c:pt>
                <c:pt idx="7" formatCode="0.0">
                  <c:v>43.935466571326415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E1D9-4B5D-8CEF-1DDAEA35389B}"/>
            </c:ext>
          </c:extLst>
        </c:ser>
        <c:ser>
          <c:idx val="7"/>
          <c:order val="9"/>
          <c:tx>
            <c:strRef>
              <c:f>iedzivotaji!$K$1815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iedzivotaji!$A$1816:$A$1839</c:f>
              <c:strCache>
                <c:ptCount val="8"/>
                <c:pt idx="0">
                  <c:v>2000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strCache>
            </c:strRef>
          </c:cat>
          <c:val>
            <c:numRef>
              <c:f>iedzivotaji!$K$1816:$K$1839</c:f>
              <c:numCache>
                <c:formatCode>#\ ##0.0</c:formatCode>
                <c:ptCount val="8"/>
                <c:pt idx="0">
                  <c:v>45.828289518762993</c:v>
                </c:pt>
                <c:pt idx="1">
                  <c:v>45.47</c:v>
                </c:pt>
                <c:pt idx="2" formatCode="0.0">
                  <c:v>45.04</c:v>
                </c:pt>
                <c:pt idx="3" formatCode="0.0">
                  <c:v>44.844390297928896</c:v>
                </c:pt>
                <c:pt idx="4" formatCode="0.0">
                  <c:v>45</c:v>
                </c:pt>
                <c:pt idx="5" formatCode="General">
                  <c:v>45.1</c:v>
                </c:pt>
                <c:pt idx="6" formatCode="0.0">
                  <c:v>44.761442272672085</c:v>
                </c:pt>
                <c:pt idx="7" formatCode="0.0">
                  <c:v>44.894894894894897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E1D9-4B5D-8CEF-1DDAEA353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2115264"/>
        <c:axId val="-362109824"/>
      </c:lineChart>
      <c:catAx>
        <c:axId val="-362115264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362109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62109824"/>
        <c:scaling>
          <c:orientation val="minMax"/>
          <c:max val="46.6"/>
          <c:min val="43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#\ ##0.0" sourceLinked="1"/>
        <c:majorTickMark val="out"/>
        <c:minorTickMark val="none"/>
        <c:tickLblPos val="nextTo"/>
        <c:crossAx val="-362115264"/>
        <c:crosses val="autoZero"/>
        <c:crossBetween val="between"/>
        <c:majorUnit val="0.36000000000000004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Liepājā reģistrēto un šķirto laulību skaits</a:t>
            </a:r>
          </a:p>
        </c:rich>
      </c:tx>
      <c:layout>
        <c:manualLayout>
          <c:xMode val="edge"/>
          <c:yMode val="edge"/>
          <c:x val="0.44565224055022318"/>
          <c:y val="3.25001616177288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60869565217389"/>
          <c:y val="0.15000018310569227"/>
          <c:w val="0.70217391304347831"/>
          <c:h val="0.57250069885339216"/>
        </c:manualLayout>
      </c:layout>
      <c:lineChart>
        <c:grouping val="standard"/>
        <c:varyColors val="0"/>
        <c:ser>
          <c:idx val="0"/>
          <c:order val="0"/>
          <c:tx>
            <c:strRef>
              <c:f>iedzivotaji!$B$769</c:f>
              <c:strCache>
                <c:ptCount val="1"/>
                <c:pt idx="0">
                  <c:v>reģistrēto laulību skaits </c:v>
                </c:pt>
              </c:strCache>
            </c:strRef>
          </c:tx>
          <c:spPr>
            <a:ln w="25400">
              <a:solidFill>
                <a:srgbClr val="CC000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CC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iedzivotaji!$A$770:$A$793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  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iedzivotaji!$B$770:$B$793</c:f>
              <c:numCache>
                <c:formatCode>General</c:formatCode>
                <c:ptCount val="9"/>
                <c:pt idx="0">
                  <c:v>401</c:v>
                </c:pt>
                <c:pt idx="1">
                  <c:v>376</c:v>
                </c:pt>
                <c:pt idx="2">
                  <c:v>544</c:v>
                </c:pt>
                <c:pt idx="3">
                  <c:v>370</c:v>
                </c:pt>
                <c:pt idx="4">
                  <c:v>517</c:v>
                </c:pt>
                <c:pt idx="5">
                  <c:v>390</c:v>
                </c:pt>
                <c:pt idx="6">
                  <c:v>426</c:v>
                </c:pt>
                <c:pt idx="7">
                  <c:v>417</c:v>
                </c:pt>
                <c:pt idx="8">
                  <c:v>409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C12-40CE-BA3E-3022F67762F0}"/>
            </c:ext>
          </c:extLst>
        </c:ser>
        <c:ser>
          <c:idx val="1"/>
          <c:order val="1"/>
          <c:tx>
            <c:strRef>
              <c:f>iedzivotaji!$C$769</c:f>
              <c:strCache>
                <c:ptCount val="1"/>
                <c:pt idx="0">
                  <c:v>šķirto laulību skaits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iedzivotaji!$A$770:$A$793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  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iedzivotaji!$C$770:$C$793</c:f>
              <c:numCache>
                <c:formatCode>General</c:formatCode>
                <c:ptCount val="9"/>
                <c:pt idx="0">
                  <c:v>403</c:v>
                </c:pt>
                <c:pt idx="1">
                  <c:v>391</c:v>
                </c:pt>
                <c:pt idx="2">
                  <c:v>346</c:v>
                </c:pt>
                <c:pt idx="3">
                  <c:v>257</c:v>
                </c:pt>
                <c:pt idx="4">
                  <c:v>239</c:v>
                </c:pt>
                <c:pt idx="5">
                  <c:v>195</c:v>
                </c:pt>
                <c:pt idx="6">
                  <c:v>195</c:v>
                </c:pt>
                <c:pt idx="7">
                  <c:v>189</c:v>
                </c:pt>
                <c:pt idx="8">
                  <c:v>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12-40CE-BA3E-3022F67762F0}"/>
            </c:ext>
          </c:extLst>
        </c:ser>
        <c:ser>
          <c:idx val="2"/>
          <c:order val="2"/>
          <c:tx>
            <c:strRef>
              <c:f>iedzivotaji!$D$769</c:f>
              <c:strCache>
                <c:ptCount val="1"/>
                <c:pt idx="0">
                  <c:v>laulību stabilitāte (šķirto laulību skaits uz 100 reģistrētajām laulībām)</c:v>
                </c:pt>
              </c:strCache>
            </c:strRef>
          </c:tx>
          <c:spPr>
            <a:ln w="25400">
              <a:solidFill>
                <a:srgbClr val="00990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0099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iedzivotaji!$A$770:$A$793</c:f>
              <c:strCache>
                <c:ptCount val="9"/>
                <c:pt idx="0">
                  <c:v>1995</c:v>
                </c:pt>
                <c:pt idx="1">
                  <c:v>2000</c:v>
                </c:pt>
                <c:pt idx="2">
                  <c:v>2005  </c:v>
                </c:pt>
                <c:pt idx="3">
                  <c:v>2010</c:v>
                </c:pt>
                <c:pt idx="4">
                  <c:v>2015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strCache>
            </c:strRef>
          </c:cat>
          <c:val>
            <c:numRef>
              <c:f>iedzivotaji!$D$770:$D$793</c:f>
              <c:numCache>
                <c:formatCode>0</c:formatCode>
                <c:ptCount val="9"/>
                <c:pt idx="0">
                  <c:v>100.49875311720697</c:v>
                </c:pt>
                <c:pt idx="1">
                  <c:v>103.98936170212767</c:v>
                </c:pt>
                <c:pt idx="2">
                  <c:v>63.602941176470587</c:v>
                </c:pt>
                <c:pt idx="3" formatCode="General">
                  <c:v>69</c:v>
                </c:pt>
                <c:pt idx="4">
                  <c:v>46.2</c:v>
                </c:pt>
                <c:pt idx="5" formatCode="General">
                  <c:v>50</c:v>
                </c:pt>
                <c:pt idx="6">
                  <c:v>45.774647887323944</c:v>
                </c:pt>
                <c:pt idx="7">
                  <c:v>45.323741007194243</c:v>
                </c:pt>
                <c:pt idx="8">
                  <c:v>45.232273838630803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12-40CE-BA3E-3022F6776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2119072"/>
        <c:axId val="-362118528"/>
      </c:lineChart>
      <c:catAx>
        <c:axId val="-362119072"/>
        <c:scaling>
          <c:orientation val="minMax"/>
        </c:scaling>
        <c:delete val="1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2118528"/>
        <c:crosses val="autoZero"/>
        <c:auto val="1"/>
        <c:lblAlgn val="ctr"/>
        <c:lblOffset val="100"/>
        <c:noMultiLvlLbl val="0"/>
      </c:catAx>
      <c:valAx>
        <c:axId val="-362118528"/>
        <c:scaling>
          <c:orientation val="minMax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62119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solidFill>
          <a:srgbClr val="FFFFFF"/>
        </a:solidFill>
        <a:ln w="12700">
          <a:solidFill>
            <a:srgbClr val="E5E1DF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dabiskais pieaugums 2018.g. (uz 1000 iedz.)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802391367745699E-2"/>
          <c:y val="6.1482492041837193E-2"/>
          <c:w val="0.87207909011373574"/>
          <c:h val="0.879434531802215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409-43C1-BEEF-029657CAF57D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409-43C1-BEEF-029657CAF57D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409-43C1-BEEF-029657CAF57D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409-43C1-BEEF-029657CAF57D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409-43C1-BEEF-029657CAF57D}"/>
              </c:ext>
            </c:extLst>
          </c:dPt>
          <c:dPt>
            <c:idx val="26"/>
            <c:invertIfNegative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2409-43C1-BEEF-029657CAF57D}"/>
              </c:ext>
            </c:extLst>
          </c:dPt>
          <c:dPt>
            <c:idx val="27"/>
            <c:invertIfNegative val="0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8-2409-43C1-BEEF-029657CAF57D}"/>
              </c:ext>
            </c:extLst>
          </c:dPt>
          <c:dLbls>
            <c:dLbl>
              <c:idx val="27"/>
              <c:layout>
                <c:manualLayout>
                  <c:x val="-5.489918709748816E-4"/>
                  <c:y val="1.4521006450957116E-7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409-43C1-BEEF-029657CAF5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iedzivotaji!$A$1913:$A$1941</c:f>
              <c:strCache>
                <c:ptCount val="29"/>
                <c:pt idx="0">
                  <c:v>Īrija</c:v>
                </c:pt>
                <c:pt idx="1">
                  <c:v>Kipra </c:v>
                </c:pt>
                <c:pt idx="2">
                  <c:v>Luksemburga </c:v>
                </c:pt>
                <c:pt idx="3">
                  <c:v>Zviedrija </c:v>
                </c:pt>
                <c:pt idx="4">
                  <c:v>Francija</c:v>
                </c:pt>
                <c:pt idx="5">
                  <c:v>Lielbritānija </c:v>
                </c:pt>
                <c:pt idx="6">
                  <c:v>Malta</c:v>
                </c:pt>
                <c:pt idx="7">
                  <c:v>Dānija</c:v>
                </c:pt>
                <c:pt idx="8">
                  <c:v>Nīderlande</c:v>
                </c:pt>
                <c:pt idx="9">
                  <c:v>Beļģija</c:v>
                </c:pt>
                <c:pt idx="10">
                  <c:v>Slovākija</c:v>
                </c:pt>
                <c:pt idx="11">
                  <c:v>Austrija </c:v>
                </c:pt>
                <c:pt idx="12">
                  <c:v>Čehija</c:v>
                </c:pt>
                <c:pt idx="13">
                  <c:v>Slovēnija</c:v>
                </c:pt>
                <c:pt idx="14">
                  <c:v>Polija</c:v>
                </c:pt>
                <c:pt idx="15">
                  <c:v>Igaunija  </c:v>
                </c:pt>
                <c:pt idx="16">
                  <c:v>Spānija </c:v>
                </c:pt>
                <c:pt idx="17">
                  <c:v>Somija</c:v>
                </c:pt>
                <c:pt idx="18">
                  <c:v>Vācija</c:v>
                </c:pt>
                <c:pt idx="19">
                  <c:v>Portugāle</c:v>
                </c:pt>
                <c:pt idx="20">
                  <c:v>Itālija</c:v>
                </c:pt>
                <c:pt idx="21">
                  <c:v>Grieķija</c:v>
                </c:pt>
                <c:pt idx="22">
                  <c:v>Ungārija</c:v>
                </c:pt>
                <c:pt idx="23">
                  <c:v>Horvātija</c:v>
                </c:pt>
                <c:pt idx="24">
                  <c:v>Rumānija</c:v>
                </c:pt>
                <c:pt idx="25">
                  <c:v>Lietuva  </c:v>
                </c:pt>
                <c:pt idx="26">
                  <c:v>Liepāja </c:v>
                </c:pt>
                <c:pt idx="27">
                  <c:v>Latvija  </c:v>
                </c:pt>
                <c:pt idx="28">
                  <c:v>Bulgārija</c:v>
                </c:pt>
              </c:strCache>
            </c:strRef>
          </c:cat>
          <c:val>
            <c:numRef>
              <c:f>iedzivotaji!$B$1913:$B$1941</c:f>
              <c:numCache>
                <c:formatCode>0.0_ ;[Red]\-0.0\ </c:formatCode>
                <c:ptCount val="29"/>
                <c:pt idx="0">
                  <c:v>6.1</c:v>
                </c:pt>
                <c:pt idx="1">
                  <c:v>4.0999999999999996</c:v>
                </c:pt>
                <c:pt idx="2">
                  <c:v>3.2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1.7</c:v>
                </c:pt>
                <c:pt idx="6">
                  <c:v>1.6</c:v>
                </c:pt>
                <c:pt idx="7" formatCode="0.0">
                  <c:v>1.1000000000000001</c:v>
                </c:pt>
                <c:pt idx="8">
                  <c:v>0.9</c:v>
                </c:pt>
                <c:pt idx="9">
                  <c:v>0.7</c:v>
                </c:pt>
                <c:pt idx="10">
                  <c:v>0.6</c:v>
                </c:pt>
                <c:pt idx="11">
                  <c:v>0.2</c:v>
                </c:pt>
                <c:pt idx="12">
                  <c:v>0.1</c:v>
                </c:pt>
                <c:pt idx="13">
                  <c:v>-0.4</c:v>
                </c:pt>
                <c:pt idx="14">
                  <c:v>-0.7</c:v>
                </c:pt>
                <c:pt idx="15">
                  <c:v>-1</c:v>
                </c:pt>
                <c:pt idx="16">
                  <c:v>-1.2</c:v>
                </c:pt>
                <c:pt idx="17">
                  <c:v>-1.3</c:v>
                </c:pt>
                <c:pt idx="18">
                  <c:v>-2</c:v>
                </c:pt>
                <c:pt idx="19">
                  <c:v>-2.5</c:v>
                </c:pt>
                <c:pt idx="20">
                  <c:v>-3.2</c:v>
                </c:pt>
                <c:pt idx="21">
                  <c:v>-3.2</c:v>
                </c:pt>
                <c:pt idx="22">
                  <c:v>-3.9</c:v>
                </c:pt>
                <c:pt idx="23">
                  <c:v>-3.9</c:v>
                </c:pt>
                <c:pt idx="24">
                  <c:v>-3.9</c:v>
                </c:pt>
                <c:pt idx="25">
                  <c:v>-4.0999999999999996</c:v>
                </c:pt>
                <c:pt idx="26">
                  <c:v>-4.5999999999999996</c:v>
                </c:pt>
                <c:pt idx="27">
                  <c:v>-4.9000000000000004</c:v>
                </c:pt>
                <c:pt idx="28">
                  <c:v>-6.6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09-43C1-BEEF-029657CAF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2121792"/>
        <c:axId val="-362117984"/>
      </c:barChart>
      <c:dateAx>
        <c:axId val="-362121792"/>
        <c:scaling>
          <c:orientation val="maxMin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lgDash"/>
            </a:ln>
          </c:spPr>
        </c:majorGridlines>
        <c:numFmt formatCode="dd/mm/yyyy" sourceLinked="0"/>
        <c:majorTickMark val="none"/>
        <c:minorTickMark val="none"/>
        <c:tickLblPos val="low"/>
        <c:spPr>
          <a:ln>
            <a:prstDash val="lgDash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2117984"/>
        <c:crosses val="autoZero"/>
        <c:auto val="0"/>
        <c:lblOffset val="100"/>
        <c:baseTimeUnit val="days"/>
      </c:dateAx>
      <c:valAx>
        <c:axId val="-362117984"/>
        <c:scaling>
          <c:orientation val="minMax"/>
          <c:max val="8"/>
          <c:min val="-8"/>
        </c:scaling>
        <c:delete val="0"/>
        <c:axPos val="t"/>
        <c:majorGridlines>
          <c:spPr>
            <a:ln>
              <a:solidFill>
                <a:schemeClr val="bg1"/>
              </a:solidFill>
              <a:prstDash val="lgDash"/>
            </a:ln>
          </c:spPr>
        </c:majorGridlines>
        <c:numFmt formatCode="0.0_ ;[Red]\-0.0\ " sourceLinked="1"/>
        <c:majorTickMark val="cross"/>
        <c:minorTickMark val="none"/>
        <c:tickLblPos val="high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8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62121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I</a:t>
            </a:r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edzīvotāju vidējais vecums</a:t>
            </a:r>
            <a:r>
              <a:rPr lang="lv-LV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2023. gadā</a:t>
            </a:r>
            <a:r>
              <a:rPr lang="en-US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</a:p>
        </c:rich>
      </c:tx>
      <c:layout>
        <c:manualLayout>
          <c:xMode val="edge"/>
          <c:yMode val="edge"/>
          <c:x val="0.40201885232665474"/>
          <c:y val="2.7233029694817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iedzivotaji!$B$175</c:f>
              <c:strCache>
                <c:ptCount val="1"/>
                <c:pt idx="0">
                  <c:v>iedzīvotāju vidējais vecums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iedzivotaji!$A$176:$A$185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iedzivotaji!$B$176:$B$185</c:f>
              <c:numCache>
                <c:formatCode>#\ ##0.0_ ;[Red]\-#\ ##0.0\ </c:formatCode>
                <c:ptCount val="10"/>
                <c:pt idx="0">
                  <c:v>43.1</c:v>
                </c:pt>
                <c:pt idx="1">
                  <c:v>43.3</c:v>
                </c:pt>
                <c:pt idx="2">
                  <c:v>45.2</c:v>
                </c:pt>
                <c:pt idx="3">
                  <c:v>41.4</c:v>
                </c:pt>
                <c:pt idx="4">
                  <c:v>42.9</c:v>
                </c:pt>
                <c:pt idx="5">
                  <c:v>44.5</c:v>
                </c:pt>
                <c:pt idx="6">
                  <c:v>42.6</c:v>
                </c:pt>
                <c:pt idx="7">
                  <c:v>44.4</c:v>
                </c:pt>
                <c:pt idx="8">
                  <c:v>42.4</c:v>
                </c:pt>
                <c:pt idx="9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B-463F-B808-18D57369AF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362113088"/>
        <c:axId val="-362109280"/>
      </c:barChart>
      <c:catAx>
        <c:axId val="-36211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-362109280"/>
        <c:crosses val="autoZero"/>
        <c:auto val="1"/>
        <c:lblAlgn val="ctr"/>
        <c:lblOffset val="100"/>
        <c:noMultiLvlLbl val="0"/>
      </c:catAx>
      <c:valAx>
        <c:axId val="-3621092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 ;[Red]\-#\ ##0.0\ " sourceLinked="1"/>
        <c:majorTickMark val="none"/>
        <c:minorTickMark val="none"/>
        <c:tickLblPos val="nextTo"/>
        <c:crossAx val="-362113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200"/>
              <a:t>Liepājas iedzīvotāju vecumsastāvs sadalījumā pa mikrorajoniem 2023. gadā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iedzivotaji!$B$453</c:f>
              <c:strCache>
                <c:ptCount val="1"/>
                <c:pt idx="0">
                  <c:v>0-15 gadi, %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iedzivotaji!$A$454:$A$461</c:f>
              <c:strCache>
                <c:ptCount val="8"/>
                <c:pt idx="0">
                  <c:v>Dienvidrietumu rajons</c:v>
                </c:pt>
                <c:pt idx="1">
                  <c:v>Ezerkrasts</c:v>
                </c:pt>
                <c:pt idx="2">
                  <c:v>Jaunliepāja</c:v>
                </c:pt>
                <c:pt idx="3">
                  <c:v>Karosta</c:v>
                </c:pt>
                <c:pt idx="4">
                  <c:v>Tosmare</c:v>
                </c:pt>
                <c:pt idx="5">
                  <c:v>Vecliepāja</c:v>
                </c:pt>
                <c:pt idx="6">
                  <c:v>Zaļā Birze</c:v>
                </c:pt>
                <c:pt idx="7">
                  <c:v>Ziemeļu priekšpilsēta</c:v>
                </c:pt>
              </c:strCache>
            </c:strRef>
          </c:cat>
          <c:val>
            <c:numRef>
              <c:f>iedzivotaji!$B$454:$B$461</c:f>
              <c:numCache>
                <c:formatCode>0.0</c:formatCode>
                <c:ptCount val="8"/>
                <c:pt idx="0">
                  <c:v>13.183730715287517</c:v>
                </c:pt>
                <c:pt idx="1">
                  <c:v>15.359506754918851</c:v>
                </c:pt>
                <c:pt idx="2">
                  <c:v>16.417139907072791</c:v>
                </c:pt>
                <c:pt idx="3">
                  <c:v>16.54784754592816</c:v>
                </c:pt>
                <c:pt idx="4">
                  <c:v>16.743755781683625</c:v>
                </c:pt>
                <c:pt idx="5">
                  <c:v>16.578848325178775</c:v>
                </c:pt>
                <c:pt idx="6">
                  <c:v>16.209476309226932</c:v>
                </c:pt>
                <c:pt idx="7">
                  <c:v>13.156885308784044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2-4CFB-886F-909FA8D246C3}"/>
            </c:ext>
          </c:extLst>
        </c:ser>
        <c:ser>
          <c:idx val="1"/>
          <c:order val="1"/>
          <c:tx>
            <c:strRef>
              <c:f>iedzivotaji!$C$453</c:f>
              <c:strCache>
                <c:ptCount val="1"/>
                <c:pt idx="0">
                  <c:v>16-64 gads, %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iedzivotaji!$A$454:$A$461</c:f>
              <c:strCache>
                <c:ptCount val="8"/>
                <c:pt idx="0">
                  <c:v>Dienvidrietumu rajons</c:v>
                </c:pt>
                <c:pt idx="1">
                  <c:v>Ezerkrasts</c:v>
                </c:pt>
                <c:pt idx="2">
                  <c:v>Jaunliepāja</c:v>
                </c:pt>
                <c:pt idx="3">
                  <c:v>Karosta</c:v>
                </c:pt>
                <c:pt idx="4">
                  <c:v>Tosmare</c:v>
                </c:pt>
                <c:pt idx="5">
                  <c:v>Vecliepāja</c:v>
                </c:pt>
                <c:pt idx="6">
                  <c:v>Zaļā Birze</c:v>
                </c:pt>
                <c:pt idx="7">
                  <c:v>Ziemeļu priekšpilsēta</c:v>
                </c:pt>
              </c:strCache>
            </c:strRef>
          </c:cat>
          <c:val>
            <c:numRef>
              <c:f>iedzivotaji!$C$454:$C$461</c:f>
              <c:numCache>
                <c:formatCode>0.0</c:formatCode>
                <c:ptCount val="8"/>
                <c:pt idx="0">
                  <c:v>60.048086555800438</c:v>
                </c:pt>
                <c:pt idx="1">
                  <c:v>61.166016864629611</c:v>
                </c:pt>
                <c:pt idx="2">
                  <c:v>68.043366029943215</c:v>
                </c:pt>
                <c:pt idx="3">
                  <c:v>68.631752125034268</c:v>
                </c:pt>
                <c:pt idx="4">
                  <c:v>65.217391304347828</c:v>
                </c:pt>
                <c:pt idx="5">
                  <c:v>63.953707188558525</c:v>
                </c:pt>
                <c:pt idx="6">
                  <c:v>63.024257537973249</c:v>
                </c:pt>
                <c:pt idx="7">
                  <c:v>63.738652346247285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22-4CFB-886F-909FA8D246C3}"/>
            </c:ext>
          </c:extLst>
        </c:ser>
        <c:ser>
          <c:idx val="2"/>
          <c:order val="2"/>
          <c:tx>
            <c:strRef>
              <c:f>iedzivotaji!$D$453</c:f>
              <c:strCache>
                <c:ptCount val="1"/>
                <c:pt idx="0">
                  <c:v>65 gadi un vairāk, % 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iedzivotaji!$A$454:$A$461</c:f>
              <c:strCache>
                <c:ptCount val="8"/>
                <c:pt idx="0">
                  <c:v>Dienvidrietumu rajons</c:v>
                </c:pt>
                <c:pt idx="1">
                  <c:v>Ezerkrasts</c:v>
                </c:pt>
                <c:pt idx="2">
                  <c:v>Jaunliepāja</c:v>
                </c:pt>
                <c:pt idx="3">
                  <c:v>Karosta</c:v>
                </c:pt>
                <c:pt idx="4">
                  <c:v>Tosmare</c:v>
                </c:pt>
                <c:pt idx="5">
                  <c:v>Vecliepāja</c:v>
                </c:pt>
                <c:pt idx="6">
                  <c:v>Zaļā Birze</c:v>
                </c:pt>
                <c:pt idx="7">
                  <c:v>Ziemeļu priekšpilsēta</c:v>
                </c:pt>
              </c:strCache>
            </c:strRef>
          </c:cat>
          <c:val>
            <c:numRef>
              <c:f>iedzivotaji!$D$454:$D$461</c:f>
              <c:numCache>
                <c:formatCode>0.0</c:formatCode>
                <c:ptCount val="8"/>
                <c:pt idx="0">
                  <c:v>26.768182728912045</c:v>
                </c:pt>
                <c:pt idx="1">
                  <c:v>23.474476380451538</c:v>
                </c:pt>
                <c:pt idx="2">
                  <c:v>15.539494062983996</c:v>
                </c:pt>
                <c:pt idx="3">
                  <c:v>14.820400329037565</c:v>
                </c:pt>
                <c:pt idx="4">
                  <c:v>18.038852913968547</c:v>
                </c:pt>
                <c:pt idx="5">
                  <c:v>19.467444486262703</c:v>
                </c:pt>
                <c:pt idx="6">
                  <c:v>20.766266152799819</c:v>
                </c:pt>
                <c:pt idx="7">
                  <c:v>23.104462344968674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22-4CFB-886F-909FA8D246C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362114176"/>
        <c:axId val="-362116352"/>
      </c:barChart>
      <c:catAx>
        <c:axId val="-362114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-362116352"/>
        <c:crosses val="autoZero"/>
        <c:auto val="1"/>
        <c:lblAlgn val="ctr"/>
        <c:lblOffset val="100"/>
        <c:noMultiLvlLbl val="0"/>
      </c:catAx>
      <c:valAx>
        <c:axId val="-36211635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-36211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200" b="0" i="0" u="none" strike="noStrike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Iedzīvotāju blīvums uz sauszemes platības km</a:t>
            </a:r>
            <a:r>
              <a:rPr lang="lv-LV" sz="1200" b="0" i="0" u="none" strike="noStrike" baseline="3000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2</a:t>
            </a:r>
            <a:r>
              <a:rPr lang="lv-LV" sz="1200" b="0" i="0" u="none" strike="noStrike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(cilvēku skaits uz 1 km</a:t>
            </a:r>
            <a:r>
              <a:rPr lang="lv-LV" sz="1200" b="0" i="0" u="none" strike="noStrike" baseline="3000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2</a:t>
            </a:r>
            <a:r>
              <a:rPr lang="lv-LV" sz="1200" b="0" i="0" u="none" strike="noStrike" baseline="0">
                <a:solidFill>
                  <a:schemeClr val="tx1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)</a:t>
            </a:r>
            <a:endParaRPr lang="lv-LV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5879477454698691"/>
          <c:y val="2.77777938308170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lv-LV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iedzivotaji!$B$1750</c:f>
              <c:strCache>
                <c:ptCount val="1"/>
                <c:pt idx="0">
                  <c:v>Latvija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iedzivotaji!$A$1751:$A$1759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iedzivotaji!$B$1751:$B$1759</c:f>
              <c:numCache>
                <c:formatCode>0</c:formatCode>
                <c:ptCount val="9"/>
                <c:pt idx="0">
                  <c:v>31.640403540460106</c:v>
                </c:pt>
                <c:pt idx="1">
                  <c:v>31.338018436586228</c:v>
                </c:pt>
                <c:pt idx="2">
                  <c:v>31.085247524434262</c:v>
                </c:pt>
                <c:pt idx="3">
                  <c:v>30.853763579096228</c:v>
                </c:pt>
                <c:pt idx="4">
                  <c:v>30.656619824327567</c:v>
                </c:pt>
                <c:pt idx="5" formatCode="General">
                  <c:v>30</c:v>
                </c:pt>
                <c:pt idx="6" formatCode="General">
                  <c:v>30</c:v>
                </c:pt>
                <c:pt idx="7">
                  <c:v>30.260358504177212</c:v>
                </c:pt>
                <c:pt idx="8">
                  <c:v>30.081556368708711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79-41B4-9EEA-67B22E3B0045}"/>
            </c:ext>
          </c:extLst>
        </c:ser>
        <c:ser>
          <c:idx val="1"/>
          <c:order val="1"/>
          <c:tx>
            <c:strRef>
              <c:f>iedzivotaji!$C$1750</c:f>
              <c:strCache>
                <c:ptCount val="1"/>
                <c:pt idx="0">
                  <c:v>Rīga</c:v>
                </c:pt>
              </c:strCache>
            </c:strRef>
          </c:tx>
          <c:spPr>
            <a:ln w="9525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cat>
            <c:numRef>
              <c:f>iedzivotaji!$A$1751:$A$1759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iedzivotaji!$C$1751:$C$1759</c:f>
              <c:numCache>
                <c:formatCode>0</c:formatCode>
                <c:ptCount val="9"/>
                <c:pt idx="0">
                  <c:v>2490.2840886641116</c:v>
                </c:pt>
                <c:pt idx="1">
                  <c:v>2502.1296771899324</c:v>
                </c:pt>
                <c:pt idx="2">
                  <c:v>2491.6311047889994</c:v>
                </c:pt>
                <c:pt idx="3">
                  <c:v>2473.4076181444602</c:v>
                </c:pt>
                <c:pt idx="4">
                  <c:v>2453.8169748696064</c:v>
                </c:pt>
                <c:pt idx="5" formatCode="General">
                  <c:v>2429</c:v>
                </c:pt>
                <c:pt idx="6" formatCode="General">
                  <c:v>2394</c:v>
                </c:pt>
                <c:pt idx="7">
                  <c:v>2408.5714285714284</c:v>
                </c:pt>
                <c:pt idx="8">
                  <c:v>2391.9106895870382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1E79-41B4-9EEA-67B22E3B0045}"/>
            </c:ext>
          </c:extLst>
        </c:ser>
        <c:ser>
          <c:idx val="2"/>
          <c:order val="2"/>
          <c:tx>
            <c:strRef>
              <c:f>iedzivotaji!$D$1750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iedzivotaji!$A$1751:$A$1759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iedzivotaji!$D$1751:$D$1759</c:f>
              <c:numCache>
                <c:formatCode>0</c:formatCode>
                <c:ptCount val="9"/>
                <c:pt idx="0">
                  <c:v>1343.5132575757575</c:v>
                </c:pt>
                <c:pt idx="1">
                  <c:v>1324.3055555555557</c:v>
                </c:pt>
                <c:pt idx="2">
                  <c:v>1305.8080808080808</c:v>
                </c:pt>
                <c:pt idx="3">
                  <c:v>1295.471043080322</c:v>
                </c:pt>
                <c:pt idx="4">
                  <c:v>1288.7486192204515</c:v>
                </c:pt>
                <c:pt idx="5" formatCode="General">
                  <c:v>1272</c:v>
                </c:pt>
                <c:pt idx="6" formatCode="General">
                  <c:v>1248</c:v>
                </c:pt>
                <c:pt idx="7">
                  <c:v>1244.0833070369201</c:v>
                </c:pt>
                <c:pt idx="8">
                  <c:v>1227.5007888923951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E79-41B4-9EEA-67B22E3B0045}"/>
            </c:ext>
          </c:extLst>
        </c:ser>
        <c:ser>
          <c:idx val="3"/>
          <c:order val="3"/>
          <c:tx>
            <c:strRef>
              <c:f>iedzivotaji!$E$1750</c:f>
              <c:strCache>
                <c:ptCount val="1"/>
                <c:pt idx="0">
                  <c:v>Jelgava</c:v>
                </c:pt>
              </c:strCache>
            </c:strRef>
          </c:tx>
          <c:spPr>
            <a:ln w="952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cat>
            <c:numRef>
              <c:f>iedzivotaji!$A$1751:$A$1759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iedzivotaji!$E$1751:$E$1759</c:f>
              <c:numCache>
                <c:formatCode>0</c:formatCode>
                <c:ptCount val="9"/>
                <c:pt idx="0">
                  <c:v>975.21248915871638</c:v>
                </c:pt>
                <c:pt idx="1">
                  <c:v>971.66146375303504</c:v>
                </c:pt>
                <c:pt idx="2">
                  <c:v>967.86333680194252</c:v>
                </c:pt>
                <c:pt idx="3">
                  <c:v>961.93201526188</c:v>
                </c:pt>
                <c:pt idx="4">
                  <c:v>963.42351716961502</c:v>
                </c:pt>
                <c:pt idx="5" formatCode="General">
                  <c:v>960</c:v>
                </c:pt>
                <c:pt idx="6" formatCode="General">
                  <c:v>949</c:v>
                </c:pt>
                <c:pt idx="7">
                  <c:v>951.02323968088797</c:v>
                </c:pt>
                <c:pt idx="8">
                  <c:v>948.6819285466529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1E79-41B4-9EEA-67B22E3B0045}"/>
            </c:ext>
          </c:extLst>
        </c:ser>
        <c:ser>
          <c:idx val="4"/>
          <c:order val="4"/>
          <c:tx>
            <c:strRef>
              <c:f>iedzivotaji!$F$1750</c:f>
              <c:strCache>
                <c:ptCount val="1"/>
                <c:pt idx="0">
                  <c:v>Jēkabpils</c:v>
                </c:pt>
              </c:strCache>
            </c:strRef>
          </c:tx>
          <c:spPr>
            <a:ln w="9525" cap="rnd">
              <a:solidFill>
                <a:srgbClr val="CC0099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CC0099"/>
              </a:solidFill>
              <a:ln w="9525">
                <a:solidFill>
                  <a:srgbClr val="CC0099"/>
                </a:solidFill>
              </a:ln>
              <a:effectLst/>
            </c:spPr>
          </c:marker>
          <c:cat>
            <c:numRef>
              <c:f>iedzivotaji!$A$1751:$A$1759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iedzivotaji!$F$1751:$F$1759</c:f>
              <c:numCache>
                <c:formatCode>0</c:formatCode>
                <c:ptCount val="9"/>
                <c:pt idx="0">
                  <c:v>1025.9817351598174</c:v>
                </c:pt>
                <c:pt idx="1">
                  <c:v>1009.1324200913243</c:v>
                </c:pt>
                <c:pt idx="2">
                  <c:v>1007.3515981735161</c:v>
                </c:pt>
                <c:pt idx="3">
                  <c:v>1002.6928343222273</c:v>
                </c:pt>
                <c:pt idx="4">
                  <c:v>995.3902327704244</c:v>
                </c:pt>
                <c:pt idx="5" formatCode="General">
                  <c:v>987</c:v>
                </c:pt>
                <c:pt idx="6" formatCode="General">
                  <c:v>978</c:v>
                </c:pt>
                <c:pt idx="7">
                  <c:v>978.81278538812796</c:v>
                </c:pt>
                <c:pt idx="8">
                  <c:v>965.75342465753431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1E79-41B4-9EEA-67B22E3B0045}"/>
            </c:ext>
          </c:extLst>
        </c:ser>
        <c:ser>
          <c:idx val="5"/>
          <c:order val="5"/>
          <c:tx>
            <c:strRef>
              <c:f>iedzivotaji!$G$1750</c:f>
              <c:strCache>
                <c:ptCount val="1"/>
                <c:pt idx="0">
                  <c:v>Jūrmala</c:v>
                </c:pt>
              </c:strCache>
            </c:strRef>
          </c:tx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iedzivotaji!$A$1751:$A$1759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iedzivotaji!$G$1751:$G$1759</c:f>
              <c:numCache>
                <c:formatCode>0</c:formatCode>
                <c:ptCount val="9"/>
                <c:pt idx="0">
                  <c:v>555.71540968865907</c:v>
                </c:pt>
                <c:pt idx="1">
                  <c:v>549.63470832865016</c:v>
                </c:pt>
                <c:pt idx="2">
                  <c:v>556.58574960665317</c:v>
                </c:pt>
                <c:pt idx="3">
                  <c:v>558.96830748482807</c:v>
                </c:pt>
                <c:pt idx="4">
                  <c:v>562.83434479658342</c:v>
                </c:pt>
                <c:pt idx="5" formatCode="General">
                  <c:v>565</c:v>
                </c:pt>
                <c:pt idx="6" formatCode="General">
                  <c:v>568</c:v>
                </c:pt>
                <c:pt idx="7">
                  <c:v>575.2614415832677</c:v>
                </c:pt>
                <c:pt idx="8">
                  <c:v>586.46126166647923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1E79-41B4-9EEA-67B22E3B0045}"/>
            </c:ext>
          </c:extLst>
        </c:ser>
        <c:ser>
          <c:idx val="6"/>
          <c:order val="6"/>
          <c:tx>
            <c:strRef>
              <c:f>iedzivotaji!$H$1750</c:f>
              <c:strCache>
                <c:ptCount val="1"/>
                <c:pt idx="0">
                  <c:v>Liepāja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F3300"/>
              </a:solidFill>
              <a:ln w="9525">
                <a:solidFill>
                  <a:srgbClr val="FF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iedzivotaji!$A$1751:$A$1759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iedzivotaji!$H$1751:$H$1759</c:f>
              <c:numCache>
                <c:formatCode>0</c:formatCode>
                <c:ptCount val="9"/>
                <c:pt idx="0">
                  <c:v>1367.1014210628773</c:v>
                </c:pt>
                <c:pt idx="1">
                  <c:v>1343.2158847576407</c:v>
                </c:pt>
                <c:pt idx="2">
                  <c:v>1339.4818854694195</c:v>
                </c:pt>
                <c:pt idx="3">
                  <c:v>1337.6314764316321</c:v>
                </c:pt>
                <c:pt idx="4">
                  <c:v>1331.7553087862848</c:v>
                </c:pt>
                <c:pt idx="5" formatCode="General">
                  <c:v>1324</c:v>
                </c:pt>
                <c:pt idx="6" formatCode="General">
                  <c:v>1312</c:v>
                </c:pt>
                <c:pt idx="7">
                  <c:v>1306.9939606467954</c:v>
                </c:pt>
                <c:pt idx="8">
                  <c:v>1299.0453925579584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1E79-41B4-9EEA-67B22E3B0045}"/>
            </c:ext>
          </c:extLst>
        </c:ser>
        <c:ser>
          <c:idx val="7"/>
          <c:order val="7"/>
          <c:tx>
            <c:strRef>
              <c:f>iedzivotaji!$I$1750</c:f>
              <c:strCache>
                <c:ptCount val="1"/>
                <c:pt idx="0">
                  <c:v>Rēzekne</c:v>
                </c:pt>
              </c:strCache>
            </c:strRef>
          </c:tx>
          <c:spPr>
            <a:ln w="9525" cap="rnd">
              <a:solidFill>
                <a:srgbClr val="FF99FF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FF99FF"/>
              </a:solidFill>
              <a:ln w="9525">
                <a:solidFill>
                  <a:srgbClr val="FF99FF"/>
                </a:solidFill>
              </a:ln>
              <a:effectLst/>
            </c:spPr>
          </c:marker>
          <c:cat>
            <c:numRef>
              <c:f>iedzivotaji!$A$1751:$A$1759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iedzivotaji!$I$1751:$I$1759</c:f>
              <c:numCache>
                <c:formatCode>0</c:formatCode>
                <c:ptCount val="9"/>
                <c:pt idx="0">
                  <c:v>1645.4439252336447</c:v>
                </c:pt>
                <c:pt idx="1">
                  <c:v>1612.3831775700933</c:v>
                </c:pt>
                <c:pt idx="2">
                  <c:v>1598.1308411214952</c:v>
                </c:pt>
                <c:pt idx="3">
                  <c:v>1598.1308411214952</c:v>
                </c:pt>
                <c:pt idx="4">
                  <c:v>1585.2803738317757</c:v>
                </c:pt>
                <c:pt idx="5" formatCode="General">
                  <c:v>1568</c:v>
                </c:pt>
                <c:pt idx="6" formatCode="General">
                  <c:v>1842</c:v>
                </c:pt>
                <c:pt idx="7">
                  <c:v>1540.7710280373831</c:v>
                </c:pt>
                <c:pt idx="8">
                  <c:v>1526.3434579439252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1E79-41B4-9EEA-67B22E3B0045}"/>
            </c:ext>
          </c:extLst>
        </c:ser>
        <c:ser>
          <c:idx val="8"/>
          <c:order val="8"/>
          <c:tx>
            <c:strRef>
              <c:f>iedzivotaji!$J$1750</c:f>
              <c:strCache>
                <c:ptCount val="1"/>
                <c:pt idx="0">
                  <c:v>Valmiera</c:v>
                </c:pt>
              </c:strCache>
            </c:strRef>
          </c:tx>
          <c:spPr>
            <a:ln w="9525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3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iedzivotaji!$A$1751:$A$1759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iedzivotaji!$J$1751:$J$1759</c:f>
              <c:numCache>
                <c:formatCode>0</c:formatCode>
                <c:ptCount val="9"/>
                <c:pt idx="0">
                  <c:v>1241.7558886509637</c:v>
                </c:pt>
                <c:pt idx="1">
                  <c:v>1225.3747323340472</c:v>
                </c:pt>
                <c:pt idx="2">
                  <c:v>1232.4946466809422</c:v>
                </c:pt>
                <c:pt idx="3">
                  <c:v>1233.6188436830835</c:v>
                </c:pt>
                <c:pt idx="4">
                  <c:v>1230.5674518201286</c:v>
                </c:pt>
                <c:pt idx="5" formatCode="General">
                  <c:v>1230</c:v>
                </c:pt>
                <c:pt idx="6" formatCode="General">
                  <c:v>1329</c:v>
                </c:pt>
                <c:pt idx="7">
                  <c:v>1209.0471092077089</c:v>
                </c:pt>
                <c:pt idx="8">
                  <c:v>1197.8586723768738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1E79-41B4-9EEA-67B22E3B0045}"/>
            </c:ext>
          </c:extLst>
        </c:ser>
        <c:ser>
          <c:idx val="9"/>
          <c:order val="9"/>
          <c:tx>
            <c:strRef>
              <c:f>iedzivotaji!$K$1750</c:f>
              <c:strCache>
                <c:ptCount val="1"/>
                <c:pt idx="0">
                  <c:v>Ventspils</c:v>
                </c:pt>
              </c:strCache>
            </c:strRef>
          </c:tx>
          <c:spPr>
            <a:ln w="952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numRef>
              <c:f>iedzivotaji!$A$1751:$A$1759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iedzivotaji!$K$1751:$K$1759</c:f>
              <c:numCache>
                <c:formatCode>0</c:formatCode>
                <c:ptCount val="9"/>
                <c:pt idx="0">
                  <c:v>708.15686274509801</c:v>
                </c:pt>
                <c:pt idx="1">
                  <c:v>695.52941176470586</c:v>
                </c:pt>
                <c:pt idx="2">
                  <c:v>683.23200627574033</c:v>
                </c:pt>
                <c:pt idx="3">
                  <c:v>673.2380579483164</c:v>
                </c:pt>
                <c:pt idx="4">
                  <c:v>663.78230227094753</c:v>
                </c:pt>
                <c:pt idx="5" formatCode="General">
                  <c:v>653</c:v>
                </c:pt>
                <c:pt idx="6" formatCode="General">
                  <c:v>645</c:v>
                </c:pt>
                <c:pt idx="7">
                  <c:v>645.02740798747061</c:v>
                </c:pt>
                <c:pt idx="8">
                  <c:v>638.88018794048548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1E79-41B4-9EEA-67B22E3B0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62115808"/>
        <c:axId val="-362114720"/>
      </c:lineChart>
      <c:catAx>
        <c:axId val="-362115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-362114720"/>
        <c:crosses val="autoZero"/>
        <c:auto val="1"/>
        <c:lblAlgn val="ctr"/>
        <c:lblOffset val="100"/>
        <c:noMultiLvlLbl val="0"/>
      </c:catAx>
      <c:valAx>
        <c:axId val="-36211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-362115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50742260265363E-2"/>
          <c:y val="2.2289770527051771E-2"/>
          <c:w val="0.87139915202907348"/>
          <c:h val="0.9118928610348485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iedzivotaji!$A$1915:$A$1941</c:f>
              <c:strCache>
                <c:ptCount val="27"/>
                <c:pt idx="0">
                  <c:v>Luksemburga </c:v>
                </c:pt>
                <c:pt idx="1">
                  <c:v>Zviedrija </c:v>
                </c:pt>
                <c:pt idx="2">
                  <c:v>Francija</c:v>
                </c:pt>
                <c:pt idx="3">
                  <c:v>Lielbritānija </c:v>
                </c:pt>
                <c:pt idx="4">
                  <c:v>Malta</c:v>
                </c:pt>
                <c:pt idx="5">
                  <c:v>Dānija</c:v>
                </c:pt>
                <c:pt idx="6">
                  <c:v>Nīderlande</c:v>
                </c:pt>
                <c:pt idx="7">
                  <c:v>Beļģija</c:v>
                </c:pt>
                <c:pt idx="8">
                  <c:v>Slovākija</c:v>
                </c:pt>
                <c:pt idx="9">
                  <c:v>Austrija </c:v>
                </c:pt>
                <c:pt idx="10">
                  <c:v>Čehija</c:v>
                </c:pt>
                <c:pt idx="11">
                  <c:v>Slovēnija</c:v>
                </c:pt>
                <c:pt idx="12">
                  <c:v>Polija</c:v>
                </c:pt>
                <c:pt idx="13">
                  <c:v>Igaunija  </c:v>
                </c:pt>
                <c:pt idx="14">
                  <c:v>Spānija </c:v>
                </c:pt>
                <c:pt idx="15">
                  <c:v>Somija</c:v>
                </c:pt>
                <c:pt idx="16">
                  <c:v>Vācija</c:v>
                </c:pt>
                <c:pt idx="17">
                  <c:v>Portugāle</c:v>
                </c:pt>
                <c:pt idx="18">
                  <c:v>Itālija</c:v>
                </c:pt>
                <c:pt idx="19">
                  <c:v>Grieķija</c:v>
                </c:pt>
                <c:pt idx="20">
                  <c:v>Ungārija</c:v>
                </c:pt>
                <c:pt idx="21">
                  <c:v>Horvātija</c:v>
                </c:pt>
                <c:pt idx="22">
                  <c:v>Rumānija</c:v>
                </c:pt>
                <c:pt idx="23">
                  <c:v>Lietuva  </c:v>
                </c:pt>
                <c:pt idx="24">
                  <c:v>Liepāja </c:v>
                </c:pt>
                <c:pt idx="25">
                  <c:v>Latvija  </c:v>
                </c:pt>
                <c:pt idx="26">
                  <c:v>Bulgārija</c:v>
                </c:pt>
              </c:strCache>
            </c:strRef>
          </c:cat>
          <c:val>
            <c:numRef>
              <c:f>iedzivotaji!$B$1915:$B$1942</c:f>
              <c:numCache>
                <c:formatCode>0.0_ ;[Red]\-0.0\ </c:formatCode>
                <c:ptCount val="28"/>
                <c:pt idx="0">
                  <c:v>3.2</c:v>
                </c:pt>
                <c:pt idx="1">
                  <c:v>2.2999999999999998</c:v>
                </c:pt>
                <c:pt idx="2">
                  <c:v>2.2000000000000002</c:v>
                </c:pt>
                <c:pt idx="3">
                  <c:v>1.7</c:v>
                </c:pt>
                <c:pt idx="4">
                  <c:v>1.6</c:v>
                </c:pt>
                <c:pt idx="5" formatCode="0.0">
                  <c:v>1.1000000000000001</c:v>
                </c:pt>
                <c:pt idx="6">
                  <c:v>0.9</c:v>
                </c:pt>
                <c:pt idx="7">
                  <c:v>0.7</c:v>
                </c:pt>
                <c:pt idx="8">
                  <c:v>0.6</c:v>
                </c:pt>
                <c:pt idx="9">
                  <c:v>0.2</c:v>
                </c:pt>
                <c:pt idx="10">
                  <c:v>0.1</c:v>
                </c:pt>
                <c:pt idx="11">
                  <c:v>-0.4</c:v>
                </c:pt>
                <c:pt idx="12">
                  <c:v>-0.7</c:v>
                </c:pt>
                <c:pt idx="13">
                  <c:v>-1</c:v>
                </c:pt>
                <c:pt idx="14">
                  <c:v>-1.2</c:v>
                </c:pt>
                <c:pt idx="15">
                  <c:v>-1.3</c:v>
                </c:pt>
                <c:pt idx="16">
                  <c:v>-2</c:v>
                </c:pt>
                <c:pt idx="17">
                  <c:v>-2.5</c:v>
                </c:pt>
                <c:pt idx="18">
                  <c:v>-3.2</c:v>
                </c:pt>
                <c:pt idx="19">
                  <c:v>-3.2</c:v>
                </c:pt>
                <c:pt idx="20">
                  <c:v>-3.9</c:v>
                </c:pt>
                <c:pt idx="21">
                  <c:v>-3.9</c:v>
                </c:pt>
                <c:pt idx="22">
                  <c:v>-3.9</c:v>
                </c:pt>
                <c:pt idx="23">
                  <c:v>-4.0999999999999996</c:v>
                </c:pt>
                <c:pt idx="24">
                  <c:v>-4.5999999999999996</c:v>
                </c:pt>
                <c:pt idx="25">
                  <c:v>-4.9000000000000004</c:v>
                </c:pt>
                <c:pt idx="26">
                  <c:v>-6.6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8F-4662-BED5-D549AEF25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2112544"/>
        <c:axId val="-362112000"/>
      </c:barChart>
      <c:dateAx>
        <c:axId val="-362112544"/>
        <c:scaling>
          <c:orientation val="minMax"/>
        </c:scaling>
        <c:delete val="0"/>
        <c:axPos val="l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lv-LV"/>
          </a:p>
        </c:txPr>
        <c:crossAx val="-362112000"/>
        <c:crosses val="autoZero"/>
        <c:auto val="0"/>
        <c:lblOffset val="100"/>
        <c:baseTimeUnit val="days"/>
      </c:dateAx>
      <c:valAx>
        <c:axId val="-362112000"/>
        <c:scaling>
          <c:orientation val="minMax"/>
        </c:scaling>
        <c:delete val="0"/>
        <c:axPos val="b"/>
        <c:majorGridlines/>
        <c:numFmt formatCode="0.0_ ;[Red]\-0.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lv-LV"/>
          </a:p>
        </c:txPr>
        <c:crossAx val="-36211254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v-LV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Demogrāfiskā slodze 2023. gadā (bērnu un pensijas vecuma iedzīvotāju skaits uz 1000 darbspējīgiem iedzīvotājiem)</a:t>
            </a:r>
          </a:p>
        </c:rich>
      </c:tx>
      <c:layout>
        <c:manualLayout>
          <c:xMode val="edge"/>
          <c:yMode val="edge"/>
          <c:x val="0.20404964406771556"/>
          <c:y val="1.0400220315073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630257004676448"/>
          <c:y val="8.7955309934084333E-2"/>
          <c:w val="0.66438372799028533"/>
          <c:h val="0.680085449307146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iedzivotaji!$B$203</c:f>
              <c:strCache>
                <c:ptCount val="1"/>
                <c:pt idx="0">
                  <c:v>demogrāfiskā slodze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iedzivotaji!$A$204:$A$213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iedzivotaji!$B$204:$B$213</c:f>
              <c:numCache>
                <c:formatCode>#\ ##0_ ;[Red]\-#\ ##0\ </c:formatCode>
                <c:ptCount val="10"/>
                <c:pt idx="0">
                  <c:v>623</c:v>
                </c:pt>
                <c:pt idx="1">
                  <c:v>609</c:v>
                </c:pt>
                <c:pt idx="2">
                  <c:v>668</c:v>
                </c:pt>
                <c:pt idx="3">
                  <c:v>642</c:v>
                </c:pt>
                <c:pt idx="4">
                  <c:v>631</c:v>
                </c:pt>
                <c:pt idx="5">
                  <c:v>641</c:v>
                </c:pt>
                <c:pt idx="6">
                  <c:v>655</c:v>
                </c:pt>
                <c:pt idx="7">
                  <c:v>664</c:v>
                </c:pt>
                <c:pt idx="8">
                  <c:v>683</c:v>
                </c:pt>
                <c:pt idx="9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4-458D-A3F1-175913CE761C}"/>
            </c:ext>
          </c:extLst>
        </c:ser>
        <c:ser>
          <c:idx val="1"/>
          <c:order val="1"/>
          <c:tx>
            <c:strRef>
              <c:f>iedzivotaji!$C$203</c:f>
              <c:strCache>
                <c:ptCount val="1"/>
                <c:pt idx="0">
                  <c:v>iedzīvotāji līdz darbspējas vecumam  (uz 1000 darbspējigiem iedzīvotājiem)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iedzivotaji!$A$204:$A$213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iedzivotaji!$C$204:$C$213</c:f>
              <c:numCache>
                <c:formatCode>#\ ##0_ ;[Red]\-#\ ##0\ </c:formatCode>
                <c:ptCount val="10"/>
                <c:pt idx="0">
                  <c:v>254</c:v>
                </c:pt>
                <c:pt idx="1">
                  <c:v>237</c:v>
                </c:pt>
                <c:pt idx="2">
                  <c:v>237</c:v>
                </c:pt>
                <c:pt idx="3">
                  <c:v>292</c:v>
                </c:pt>
                <c:pt idx="4">
                  <c:v>259</c:v>
                </c:pt>
                <c:pt idx="5">
                  <c:v>239</c:v>
                </c:pt>
                <c:pt idx="6">
                  <c:v>274</c:v>
                </c:pt>
                <c:pt idx="7">
                  <c:v>246</c:v>
                </c:pt>
                <c:pt idx="8">
                  <c:v>293</c:v>
                </c:pt>
                <c:pt idx="9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4-458D-A3F1-175913CE761C}"/>
            </c:ext>
          </c:extLst>
        </c:ser>
        <c:ser>
          <c:idx val="2"/>
          <c:order val="2"/>
          <c:tx>
            <c:strRef>
              <c:f>iedzivotaji!$D$203</c:f>
              <c:strCache>
                <c:ptCount val="1"/>
                <c:pt idx="0">
                  <c:v>iedzīvotāji virs darbspējas vecuma (uz 1000 darbspējigiem iedzīvotājiem)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iedzivotaji!$A$204:$A$213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iedzivotaji!$D$204:$D$213</c:f>
              <c:numCache>
                <c:formatCode>#\ ##0_ ;[Red]\-#\ ##0\ </c:formatCode>
                <c:ptCount val="10"/>
                <c:pt idx="0">
                  <c:v>369</c:v>
                </c:pt>
                <c:pt idx="1">
                  <c:v>372</c:v>
                </c:pt>
                <c:pt idx="2">
                  <c:v>431</c:v>
                </c:pt>
                <c:pt idx="3">
                  <c:v>350</c:v>
                </c:pt>
                <c:pt idx="4">
                  <c:v>372</c:v>
                </c:pt>
                <c:pt idx="5">
                  <c:v>402</c:v>
                </c:pt>
                <c:pt idx="6">
                  <c:v>381</c:v>
                </c:pt>
                <c:pt idx="7">
                  <c:v>418</c:v>
                </c:pt>
                <c:pt idx="8">
                  <c:v>390</c:v>
                </c:pt>
                <c:pt idx="9">
                  <c:v>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34-458D-A3F1-175913CE7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85844688"/>
        <c:axId val="-385844144"/>
      </c:barChart>
      <c:catAx>
        <c:axId val="-385844688"/>
        <c:scaling>
          <c:orientation val="minMax"/>
        </c:scaling>
        <c:delete val="0"/>
        <c:axPos val="b"/>
        <c:majorGridlines>
          <c:spPr>
            <a:ln w="3175">
              <a:solidFill>
                <a:srgbClr val="DEE7B1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44144"/>
        <c:crosses val="autoZero"/>
        <c:auto val="1"/>
        <c:lblAlgn val="ctr"/>
        <c:lblOffset val="100"/>
        <c:tickMarkSkip val="1"/>
        <c:noMultiLvlLbl val="0"/>
      </c:catAx>
      <c:valAx>
        <c:axId val="-385844144"/>
        <c:scaling>
          <c:orientation val="minMax"/>
          <c:max val="750"/>
          <c:min val="150"/>
        </c:scaling>
        <c:delete val="1"/>
        <c:axPos val="l"/>
        <c:majorGridlines>
          <c:spPr>
            <a:ln w="3175">
              <a:solidFill>
                <a:srgbClr val="DEE7B1"/>
              </a:solidFill>
              <a:prstDash val="sysDash"/>
            </a:ln>
          </c:spPr>
        </c:majorGridlines>
        <c:numFmt formatCode="#\ ##0_ ;[Red]\-#\ ##0\ " sourceLinked="1"/>
        <c:majorTickMark val="out"/>
        <c:minorTickMark val="none"/>
        <c:tickLblPos val="nextTo"/>
        <c:crossAx val="-385844688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Laulībā un ārlaulībā dzimušie 2023. gadā (% no dzīvi dzimušo skaita) </a:t>
            </a:r>
          </a:p>
        </c:rich>
      </c:tx>
      <c:layout>
        <c:manualLayout>
          <c:xMode val="edge"/>
          <c:yMode val="edge"/>
          <c:x val="0.31358464807283709"/>
          <c:y val="9.657324302993593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545865145815466"/>
          <c:y val="7.518815394970324E-2"/>
          <c:w val="0.74017506704542246"/>
          <c:h val="0.759400354892002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iedzivotaji!$B$269</c:f>
              <c:strCache>
                <c:ptCount val="1"/>
                <c:pt idx="0">
                  <c:v>laulībā dzimušie (% no dzīvi dzimušo skaita)</c:v>
                </c:pt>
              </c:strCache>
            </c:strRef>
          </c:tx>
          <c:spPr>
            <a:noFill/>
            <a:ln w="25400">
              <a:solidFill>
                <a:schemeClr val="accent6">
                  <a:lumMod val="50000"/>
                </a:schemeClr>
              </a:solidFill>
              <a:prstDash val="solid"/>
            </a:ln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iedzivotaji!$A$270:$A$279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iedzivotaji!$B$270:$B$279</c:f>
              <c:numCache>
                <c:formatCode>0.0</c:formatCode>
                <c:ptCount val="10"/>
                <c:pt idx="0">
                  <c:v>62.657004830917877</c:v>
                </c:pt>
                <c:pt idx="1">
                  <c:v>70.701545778834713</c:v>
                </c:pt>
                <c:pt idx="2">
                  <c:v>75.959595959595958</c:v>
                </c:pt>
                <c:pt idx="3">
                  <c:v>65.934065934065927</c:v>
                </c:pt>
                <c:pt idx="4">
                  <c:v>48.780487804878049</c:v>
                </c:pt>
                <c:pt idx="5">
                  <c:v>72.038834951456309</c:v>
                </c:pt>
                <c:pt idx="6">
                  <c:v>60.989010989010985</c:v>
                </c:pt>
                <c:pt idx="7">
                  <c:v>68.131868131868131</c:v>
                </c:pt>
                <c:pt idx="8">
                  <c:v>46.938775510204081</c:v>
                </c:pt>
                <c:pt idx="9">
                  <c:v>65.333333333333329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B-4740-87FA-912849B205A0}"/>
            </c:ext>
          </c:extLst>
        </c:ser>
        <c:ser>
          <c:idx val="1"/>
          <c:order val="1"/>
          <c:tx>
            <c:strRef>
              <c:f>iedzivotaji!$C$269</c:f>
              <c:strCache>
                <c:ptCount val="1"/>
                <c:pt idx="0">
                  <c:v>ārlaulībā dzimušie (% no dzīvi dzimušo skaita)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iedzivotaji!$A$270:$A$279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iedzivotaji!$C$270:$C$279</c:f>
              <c:numCache>
                <c:formatCode>0.0</c:formatCode>
                <c:ptCount val="10"/>
                <c:pt idx="0">
                  <c:v>37.34299516908213</c:v>
                </c:pt>
                <c:pt idx="1">
                  <c:v>29.298454221165283</c:v>
                </c:pt>
                <c:pt idx="2">
                  <c:v>24.040404040404042</c:v>
                </c:pt>
                <c:pt idx="3">
                  <c:v>34.065934065934066</c:v>
                </c:pt>
                <c:pt idx="4">
                  <c:v>51.219512195121951</c:v>
                </c:pt>
                <c:pt idx="5">
                  <c:v>27.961165048543691</c:v>
                </c:pt>
                <c:pt idx="6">
                  <c:v>39.010989010989015</c:v>
                </c:pt>
                <c:pt idx="7">
                  <c:v>31.868131868131865</c:v>
                </c:pt>
                <c:pt idx="8">
                  <c:v>53.061224489795919</c:v>
                </c:pt>
                <c:pt idx="9">
                  <c:v>34.666666666666671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B-4740-87FA-912849B20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85849584"/>
        <c:axId val="-385847408"/>
      </c:barChart>
      <c:catAx>
        <c:axId val="-385849584"/>
        <c:scaling>
          <c:orientation val="minMax"/>
        </c:scaling>
        <c:delete val="0"/>
        <c:axPos val="b"/>
        <c:majorGridlines>
          <c:spPr>
            <a:ln w="3175">
              <a:solidFill>
                <a:srgbClr val="DEE7B1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47408"/>
        <c:crosses val="autoZero"/>
        <c:auto val="1"/>
        <c:lblAlgn val="ctr"/>
        <c:lblOffset val="100"/>
        <c:tickMarkSkip val="1"/>
        <c:noMultiLvlLbl val="0"/>
      </c:catAx>
      <c:valAx>
        <c:axId val="-385847408"/>
        <c:scaling>
          <c:orientation val="minMax"/>
          <c:max val="80"/>
          <c:min val="20"/>
        </c:scaling>
        <c:delete val="1"/>
        <c:axPos val="l"/>
        <c:majorGridlines>
          <c:spPr>
            <a:ln w="3175">
              <a:solidFill>
                <a:srgbClr val="DEE7B1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85849584"/>
        <c:crosses val="autoZero"/>
        <c:crossBetween val="between"/>
        <c:majorUnit val="5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Mirušo skaits sadalījumā pa galvenajiem nāves cēloņiem 2023. gadā (uz 1000 iedzīvotājiem) </a:t>
            </a:r>
          </a:p>
        </c:rich>
      </c:tx>
      <c:layout>
        <c:manualLayout>
          <c:xMode val="edge"/>
          <c:yMode val="edge"/>
          <c:x val="0.19561758889727823"/>
          <c:y val="1.7738389395886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59140789893845"/>
          <c:y val="8.9371766444937162E-2"/>
          <c:w val="0.83308976585641925"/>
          <c:h val="0.705998102787040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iedzivotaji!$B$296</c:f>
              <c:strCache>
                <c:ptCount val="1"/>
                <c:pt idx="0">
                  <c:v>audzēji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  <a:effectLst>
              <a:innerShdw blurRad="63500" dist="50800" dir="18900000">
                <a:schemeClr val="tx1">
                  <a:alpha val="50000"/>
                </a:schemeClr>
              </a:innerShdw>
            </a:effectLst>
            <a:scene3d>
              <a:camera prst="orthographicFront"/>
              <a:lightRig rig="threePt" dir="t"/>
            </a:scene3d>
            <a:sp3d prstMaterial="matte">
              <a:bevelT/>
            </a:sp3d>
          </c:spPr>
          <c:invertIfNegative val="0"/>
          <c:cat>
            <c:strRef>
              <c:f>iedzivotaji!$A$297:$A$306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iedzivotaji!$B$297:$B$306</c:f>
              <c:numCache>
                <c:formatCode>0.0</c:formatCode>
                <c:ptCount val="10"/>
                <c:pt idx="0">
                  <c:v>3.0639999999999996</c:v>
                </c:pt>
                <c:pt idx="1">
                  <c:v>2.8760000000000003</c:v>
                </c:pt>
                <c:pt idx="2">
                  <c:v>3.677</c:v>
                </c:pt>
                <c:pt idx="3">
                  <c:v>2.7939999999999996</c:v>
                </c:pt>
                <c:pt idx="4">
                  <c:v>3.194</c:v>
                </c:pt>
                <c:pt idx="5">
                  <c:v>2.9810000000000003</c:v>
                </c:pt>
                <c:pt idx="6">
                  <c:v>3.7230000000000003</c:v>
                </c:pt>
                <c:pt idx="7">
                  <c:v>3.4660000000000002</c:v>
                </c:pt>
                <c:pt idx="8">
                  <c:v>2.847</c:v>
                </c:pt>
                <c:pt idx="9">
                  <c:v>3.0189999999999997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2-4DC3-B8C4-422793700FA4}"/>
            </c:ext>
          </c:extLst>
        </c:ser>
        <c:ser>
          <c:idx val="0"/>
          <c:order val="1"/>
          <c:tx>
            <c:strRef>
              <c:f>iedzivotaji!$C$296</c:f>
              <c:strCache>
                <c:ptCount val="1"/>
                <c:pt idx="0">
                  <c:v>asinsrites sistēmas slimības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>
              <a:innerShdw blurRad="63500" dist="50800" dir="18900000">
                <a:schemeClr val="tx1">
                  <a:alpha val="50000"/>
                </a:schemeClr>
              </a:innerShdw>
            </a:effectLst>
            <a:scene3d>
              <a:camera prst="orthographicFront"/>
              <a:lightRig rig="threePt" dir="t"/>
            </a:scene3d>
            <a:sp3d prstMaterial="matte">
              <a:bevelT/>
            </a:sp3d>
          </c:spPr>
          <c:invertIfNegative val="0"/>
          <c:cat>
            <c:strRef>
              <c:f>iedzivotaji!$A$297:$A$306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iedzivotaji!$C$297:$C$306</c:f>
              <c:numCache>
                <c:formatCode>0.0</c:formatCode>
                <c:ptCount val="10"/>
                <c:pt idx="0">
                  <c:v>7.6670000000000007</c:v>
                </c:pt>
                <c:pt idx="1">
                  <c:v>7.2429999999999994</c:v>
                </c:pt>
                <c:pt idx="2">
                  <c:v>8.452</c:v>
                </c:pt>
                <c:pt idx="3">
                  <c:v>6.5179999999999998</c:v>
                </c:pt>
                <c:pt idx="4">
                  <c:v>7.1379999999999999</c:v>
                </c:pt>
                <c:pt idx="5">
                  <c:v>7.0659999999999998</c:v>
                </c:pt>
                <c:pt idx="6">
                  <c:v>6.8629999999999995</c:v>
                </c:pt>
                <c:pt idx="7">
                  <c:v>7.9229999999999992</c:v>
                </c:pt>
                <c:pt idx="8">
                  <c:v>6.851</c:v>
                </c:pt>
                <c:pt idx="9">
                  <c:v>7.6239999999999997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2-4DC3-B8C4-422793700FA4}"/>
            </c:ext>
          </c:extLst>
        </c:ser>
        <c:ser>
          <c:idx val="2"/>
          <c:order val="2"/>
          <c:tx>
            <c:strRef>
              <c:f>iedzivotaji!$D$296</c:f>
              <c:strCache>
                <c:ptCount val="1"/>
                <c:pt idx="0">
                  <c:v>ārēji nāves cēloņi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>
              <a:innerShdw blurRad="63500" dist="50800" dir="18900000">
                <a:schemeClr val="tx1">
                  <a:alpha val="50000"/>
                </a:schemeClr>
              </a:inn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iedzivotaji!$A$297:$A$306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iedzivotaji!$D$297:$D$306</c:f>
              <c:numCache>
                <c:formatCode>0.0</c:formatCode>
                <c:ptCount val="10"/>
                <c:pt idx="0">
                  <c:v>0.83299999999999996</c:v>
                </c:pt>
                <c:pt idx="1">
                  <c:v>0.8590000000000001</c:v>
                </c:pt>
                <c:pt idx="2">
                  <c:v>0.84299999999999997</c:v>
                </c:pt>
                <c:pt idx="3">
                  <c:v>0.56600000000000006</c:v>
                </c:pt>
                <c:pt idx="4">
                  <c:v>0.56399999999999995</c:v>
                </c:pt>
                <c:pt idx="5">
                  <c:v>0.69700000000000006</c:v>
                </c:pt>
                <c:pt idx="6">
                  <c:v>0.65799999999999992</c:v>
                </c:pt>
                <c:pt idx="7">
                  <c:v>0.83799999999999997</c:v>
                </c:pt>
                <c:pt idx="8">
                  <c:v>0.66700000000000004</c:v>
                </c:pt>
                <c:pt idx="9">
                  <c:v>0.54899999999999993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42-4DC3-B8C4-422793700FA4}"/>
            </c:ext>
          </c:extLst>
        </c:ser>
        <c:ser>
          <c:idx val="3"/>
          <c:order val="3"/>
          <c:tx>
            <c:strRef>
              <c:f>iedzivotaji!$E$296</c:f>
              <c:strCache>
                <c:ptCount val="1"/>
                <c:pt idx="0">
                  <c:v>pārējie cēloņi</c:v>
                </c:pt>
              </c:strCache>
            </c:strRef>
          </c:tx>
          <c:spPr>
            <a:solidFill>
              <a:srgbClr val="FF3300"/>
            </a:solidFill>
            <a:ln w="25400">
              <a:noFill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iedzivotaji!$A$297:$A$306</c:f>
              <c:strCache>
                <c:ptCount val="10"/>
                <c:pt idx="0">
                  <c:v>Latvija</c:v>
                </c:pt>
                <c:pt idx="1">
                  <c:v>Rīga</c:v>
                </c:pt>
                <c:pt idx="2">
                  <c:v>Daugavpils</c:v>
                </c:pt>
                <c:pt idx="3">
                  <c:v>Jelgava</c:v>
                </c:pt>
                <c:pt idx="4">
                  <c:v>Jēkabpils</c:v>
                </c:pt>
                <c:pt idx="5">
                  <c:v>Jūrmala</c:v>
                </c:pt>
                <c:pt idx="6">
                  <c:v>Liepāja</c:v>
                </c:pt>
                <c:pt idx="7">
                  <c:v>Rēzekne</c:v>
                </c:pt>
                <c:pt idx="8">
                  <c:v>Valmiera</c:v>
                </c:pt>
                <c:pt idx="9">
                  <c:v>Ventspils</c:v>
                </c:pt>
              </c:strCache>
            </c:strRef>
          </c:cat>
          <c:val>
            <c:numRef>
              <c:f>iedzivotaji!$E$297:$E$306</c:f>
              <c:numCache>
                <c:formatCode>0.0</c:formatCode>
                <c:ptCount val="10"/>
                <c:pt idx="0">
                  <c:v>3.1669999999999976</c:v>
                </c:pt>
                <c:pt idx="1">
                  <c:v>3.0820000000000016</c:v>
                </c:pt>
                <c:pt idx="2">
                  <c:v>3.6639999999999979</c:v>
                </c:pt>
                <c:pt idx="3">
                  <c:v>2.6110000000000015</c:v>
                </c:pt>
                <c:pt idx="4">
                  <c:v>2.9580000000000006</c:v>
                </c:pt>
                <c:pt idx="5">
                  <c:v>3.387999999999999</c:v>
                </c:pt>
                <c:pt idx="6">
                  <c:v>2.9450000000000016</c:v>
                </c:pt>
                <c:pt idx="7">
                  <c:v>3.6940000000000004</c:v>
                </c:pt>
                <c:pt idx="8">
                  <c:v>2.7579999999999991</c:v>
                </c:pt>
                <c:pt idx="9">
                  <c:v>3.8429999999999995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42-4DC3-B8C4-422793700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85841424"/>
        <c:axId val="-385853936"/>
      </c:barChart>
      <c:catAx>
        <c:axId val="-385841424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8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85853936"/>
        <c:crosses val="autoZero"/>
        <c:auto val="1"/>
        <c:lblAlgn val="ctr"/>
        <c:lblOffset val="100"/>
        <c:tickMarkSkip val="1"/>
        <c:noMultiLvlLbl val="0"/>
      </c:catAx>
      <c:valAx>
        <c:axId val="-385853936"/>
        <c:scaling>
          <c:orientation val="minMax"/>
          <c:max val="12"/>
          <c:min val="0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385841424"/>
        <c:crosses val="autoZero"/>
        <c:crossBetween val="between"/>
        <c:majorUnit val="1"/>
        <c:minorUnit val="0.3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8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Mirušo skaits sadalījumā pa galvenajiem nāves cēloņiem Liepājā</a:t>
            </a:r>
          </a:p>
        </c:rich>
      </c:tx>
      <c:layout>
        <c:manualLayout>
          <c:xMode val="edge"/>
          <c:yMode val="edge"/>
          <c:x val="0.30032651398027299"/>
          <c:y val="1.2019130941965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45493703612592"/>
          <c:y val="8.4134615384615391E-2"/>
          <c:w val="0.79893356638363611"/>
          <c:h val="0.66105769230769229"/>
        </c:manualLayout>
      </c:layout>
      <c:lineChart>
        <c:grouping val="standard"/>
        <c:varyColors val="0"/>
        <c:ser>
          <c:idx val="1"/>
          <c:order val="0"/>
          <c:tx>
            <c:strRef>
              <c:f>iedzivotaji!$B$326</c:f>
              <c:strCache>
                <c:ptCount val="1"/>
                <c:pt idx="0">
                  <c:v>audzēji</c:v>
                </c:pt>
              </c:strCache>
            </c:strRef>
          </c:tx>
          <c:spPr>
            <a:ln w="12700">
              <a:solidFill>
                <a:schemeClr val="tx1">
                  <a:lumMod val="65000"/>
                  <a:lumOff val="35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>
                    <a:lumMod val="65000"/>
                    <a:lumOff val="35000"/>
                  </a:schemeClr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iedzivotaji!$A$327:$A$354</c:f>
              <c:strCache>
                <c:ptCount val="13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iedzivotaji!$B$327:$B$354</c:f>
              <c:numCache>
                <c:formatCode>General</c:formatCode>
                <c:ptCount val="13"/>
                <c:pt idx="0">
                  <c:v>195</c:v>
                </c:pt>
                <c:pt idx="1">
                  <c:v>220</c:v>
                </c:pt>
                <c:pt idx="2">
                  <c:v>233</c:v>
                </c:pt>
                <c:pt idx="3">
                  <c:v>235</c:v>
                </c:pt>
                <c:pt idx="4">
                  <c:v>200</c:v>
                </c:pt>
                <c:pt idx="5">
                  <c:v>258</c:v>
                </c:pt>
                <c:pt idx="6">
                  <c:v>229</c:v>
                </c:pt>
                <c:pt idx="7">
                  <c:v>235</c:v>
                </c:pt>
                <c:pt idx="8">
                  <c:v>213</c:v>
                </c:pt>
                <c:pt idx="9">
                  <c:v>250</c:v>
                </c:pt>
                <c:pt idx="10">
                  <c:v>250</c:v>
                </c:pt>
                <c:pt idx="11">
                  <c:v>245</c:v>
                </c:pt>
                <c:pt idx="12">
                  <c:v>249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D92-458E-9340-EF3F3FAAEDFA}"/>
            </c:ext>
          </c:extLst>
        </c:ser>
        <c:ser>
          <c:idx val="0"/>
          <c:order val="1"/>
          <c:tx>
            <c:strRef>
              <c:f>iedzivotaji!$C$326</c:f>
              <c:strCache>
                <c:ptCount val="1"/>
                <c:pt idx="0">
                  <c:v>asinsrites sistēmas slimības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C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iedzivotaji!$A$327:$A$354</c:f>
              <c:strCache>
                <c:ptCount val="13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iedzivotaji!$C$327:$C$354</c:f>
              <c:numCache>
                <c:formatCode>General</c:formatCode>
                <c:ptCount val="13"/>
                <c:pt idx="0">
                  <c:v>753</c:v>
                </c:pt>
                <c:pt idx="1">
                  <c:v>666</c:v>
                </c:pt>
                <c:pt idx="2">
                  <c:v>755</c:v>
                </c:pt>
                <c:pt idx="3">
                  <c:v>570</c:v>
                </c:pt>
                <c:pt idx="4">
                  <c:v>535</c:v>
                </c:pt>
                <c:pt idx="5">
                  <c:v>514</c:v>
                </c:pt>
                <c:pt idx="6">
                  <c:v>519</c:v>
                </c:pt>
                <c:pt idx="7">
                  <c:v>557</c:v>
                </c:pt>
                <c:pt idx="8">
                  <c:v>457</c:v>
                </c:pt>
                <c:pt idx="9">
                  <c:v>536</c:v>
                </c:pt>
                <c:pt idx="10">
                  <c:v>583</c:v>
                </c:pt>
                <c:pt idx="11">
                  <c:v>545</c:v>
                </c:pt>
                <c:pt idx="12">
                  <c:v>459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92-458E-9340-EF3F3FAAEDFA}"/>
            </c:ext>
          </c:extLst>
        </c:ser>
        <c:ser>
          <c:idx val="2"/>
          <c:order val="2"/>
          <c:tx>
            <c:strRef>
              <c:f>iedzivotaji!$D$326</c:f>
              <c:strCache>
                <c:ptCount val="1"/>
                <c:pt idx="0">
                  <c:v>ārēji nāves cēloņi</c:v>
                </c:pt>
              </c:strCache>
            </c:strRef>
          </c:tx>
          <c:spPr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iedzivotaji!$A$327:$A$354</c:f>
              <c:strCache>
                <c:ptCount val="13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iedzivotaji!$D$327:$D$354</c:f>
              <c:numCache>
                <c:formatCode>General</c:formatCode>
                <c:ptCount val="13"/>
                <c:pt idx="0">
                  <c:v>127</c:v>
                </c:pt>
                <c:pt idx="1">
                  <c:v>176</c:v>
                </c:pt>
                <c:pt idx="2">
                  <c:v>99</c:v>
                </c:pt>
                <c:pt idx="3">
                  <c:v>43</c:v>
                </c:pt>
                <c:pt idx="4">
                  <c:v>47</c:v>
                </c:pt>
                <c:pt idx="5">
                  <c:v>47</c:v>
                </c:pt>
                <c:pt idx="6">
                  <c:v>41</c:v>
                </c:pt>
                <c:pt idx="7">
                  <c:v>45</c:v>
                </c:pt>
                <c:pt idx="8">
                  <c:v>50</c:v>
                </c:pt>
                <c:pt idx="9">
                  <c:v>36</c:v>
                </c:pt>
                <c:pt idx="10">
                  <c:v>40</c:v>
                </c:pt>
                <c:pt idx="11">
                  <c:v>42</c:v>
                </c:pt>
                <c:pt idx="12">
                  <c:v>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D92-458E-9340-EF3F3FAAEDFA}"/>
            </c:ext>
          </c:extLst>
        </c:ser>
        <c:ser>
          <c:idx val="3"/>
          <c:order val="3"/>
          <c:tx>
            <c:strRef>
              <c:f>iedzivotaji!$E$326</c:f>
              <c:strCache>
                <c:ptCount val="1"/>
                <c:pt idx="0">
                  <c:v>pārējie cēloņi</c:v>
                </c:pt>
              </c:strCache>
            </c:strRef>
          </c:tx>
          <c:spPr>
            <a:ln w="12700">
              <a:solidFill>
                <a:schemeClr val="accent3">
                  <a:lumMod val="60000"/>
                  <a:lumOff val="40000"/>
                </a:schemeClr>
              </a:solidFill>
              <a:prstDash val="solid"/>
            </a:ln>
          </c:spPr>
          <c:marker>
            <c:symbol val="circle"/>
            <c:size val="4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iedzivotaji!$A$327:$A$354</c:f>
              <c:strCache>
                <c:ptCount val="13"/>
                <c:pt idx="0">
                  <c:v>1996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</c:strCache>
            </c:strRef>
          </c:cat>
          <c:val>
            <c:numRef>
              <c:f>iedzivotaji!$E$327:$E$354</c:f>
              <c:numCache>
                <c:formatCode>General</c:formatCode>
                <c:ptCount val="13"/>
                <c:pt idx="0">
                  <c:v>177</c:v>
                </c:pt>
                <c:pt idx="1">
                  <c:v>143</c:v>
                </c:pt>
                <c:pt idx="2">
                  <c:v>176</c:v>
                </c:pt>
                <c:pt idx="3">
                  <c:v>202</c:v>
                </c:pt>
                <c:pt idx="4">
                  <c:v>160</c:v>
                </c:pt>
                <c:pt idx="5">
                  <c:v>246</c:v>
                </c:pt>
                <c:pt idx="6">
                  <c:v>205</c:v>
                </c:pt>
                <c:pt idx="7">
                  <c:v>230</c:v>
                </c:pt>
                <c:pt idx="8">
                  <c:v>222</c:v>
                </c:pt>
                <c:pt idx="9">
                  <c:v>200</c:v>
                </c:pt>
                <c:pt idx="10">
                  <c:v>372</c:v>
                </c:pt>
                <c:pt idx="11">
                  <c:v>275</c:v>
                </c:pt>
                <c:pt idx="12">
                  <c:v>341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7D92-458E-9340-EF3F3FAAE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79313600"/>
        <c:axId val="-379315776"/>
      </c:lineChart>
      <c:catAx>
        <c:axId val="-379313600"/>
        <c:scaling>
          <c:orientation val="minMax"/>
        </c:scaling>
        <c:delete val="0"/>
        <c:axPos val="b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8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15776"/>
        <c:crosses val="autoZero"/>
        <c:auto val="1"/>
        <c:lblAlgn val="ctr"/>
        <c:lblOffset val="100"/>
        <c:tickMarkSkip val="1"/>
        <c:noMultiLvlLbl val="0"/>
      </c:catAx>
      <c:valAx>
        <c:axId val="-379315776"/>
        <c:scaling>
          <c:orientation val="minMax"/>
        </c:scaling>
        <c:delete val="1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379313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E5E1DF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8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Iedzīvotāju skaita pārmaiņas 2018. gadā (uz 1000 iedz.)
                                                                                                                                             </a:t>
            </a:r>
          </a:p>
        </c:rich>
      </c:tx>
      <c:layout>
        <c:manualLayout>
          <c:xMode val="edge"/>
          <c:yMode val="edge"/>
          <c:x val="0.26911789872419795"/>
          <c:y val="1.2626157579359184E-3"/>
        </c:manualLayout>
      </c:layout>
      <c:overlay val="0"/>
      <c:spPr>
        <a:noFill/>
        <a:ln w="25400">
          <a:noFill/>
        </a:ln>
      </c:spPr>
    </c:title>
    <c:autoTitleDeleted val="0"/>
    <c:view3D>
      <c:rotX val="6"/>
      <c:hPercent val="119"/>
      <c:rotY val="13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0152846278830531"/>
          <c:y val="3.3726670958583005E-2"/>
          <c:w val="0.87445461460676011"/>
          <c:h val="0.929951171197939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9E6-4EA5-BF98-2E6F0CD600DC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09E6-4EA5-BF98-2E6F0CD600DC}"/>
              </c:ext>
            </c:extLst>
          </c:dPt>
          <c:dPt>
            <c:idx val="2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4-09E6-4EA5-BF98-2E6F0CD600DC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9E6-4EA5-BF98-2E6F0CD600D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9E6-4EA5-BF98-2E6F0CD600DC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9E6-4EA5-BF98-2E6F0CD600DC}"/>
              </c:ext>
            </c:extLst>
          </c:dPt>
          <c:dPt>
            <c:idx val="28"/>
            <c:invertIfNegative val="0"/>
            <c:bubble3D val="0"/>
            <c:spPr>
              <a:solidFill>
                <a:srgbClr val="C00000"/>
              </a:soli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9-09E6-4EA5-BF98-2E6F0CD600DC}"/>
              </c:ext>
            </c:extLst>
          </c:dPt>
          <c:dLbls>
            <c:dLbl>
              <c:idx val="0"/>
              <c:layout>
                <c:manualLayout>
                  <c:x val="7.1854252238572379E-3"/>
                  <c:y val="-5.904998511431230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E6-4EA5-BF98-2E6F0CD600DC}"/>
                </c:ext>
              </c:extLst>
            </c:dLbl>
            <c:dLbl>
              <c:idx val="1"/>
              <c:layout>
                <c:manualLayout>
                  <c:x val="4.4828009032878615E-3"/>
                  <c:y val="-3.88930523189165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E6-4EA5-BF98-2E6F0CD600DC}"/>
                </c:ext>
              </c:extLst>
            </c:dLbl>
            <c:dLbl>
              <c:idx val="2"/>
              <c:layout>
                <c:manualLayout>
                  <c:x val="5.2351636135471594E-3"/>
                  <c:y val="-7.18811061264018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E6-4EA5-BF98-2E6F0CD600DC}"/>
                </c:ext>
              </c:extLst>
            </c:dLbl>
            <c:dLbl>
              <c:idx val="3"/>
              <c:layout>
                <c:manualLayout>
                  <c:x val="3.1686055079500879E-3"/>
                  <c:y val="-3.96801116939914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E6-4EA5-BF98-2E6F0CD600DC}"/>
                </c:ext>
              </c:extLst>
            </c:dLbl>
            <c:dLbl>
              <c:idx val="4"/>
              <c:layout>
                <c:manualLayout>
                  <c:x val="6.3173706275511804E-3"/>
                  <c:y val="-2.051692690956008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E6-4EA5-BF98-2E6F0CD600DC}"/>
                </c:ext>
              </c:extLst>
            </c:dLbl>
            <c:dLbl>
              <c:idx val="5"/>
              <c:layout>
                <c:manualLayout>
                  <c:x val="9.9530156786025933E-3"/>
                  <c:y val="-4.04671710690661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9E6-4EA5-BF98-2E6F0CD600DC}"/>
                </c:ext>
              </c:extLst>
            </c:dLbl>
            <c:dLbl>
              <c:idx val="6"/>
              <c:layout>
                <c:manualLayout>
                  <c:x val="2.311090207632171E-3"/>
                  <c:y val="-3.43417959326136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9E6-4EA5-BF98-2E6F0CD600DC}"/>
                </c:ext>
              </c:extLst>
            </c:dLbl>
            <c:dLbl>
              <c:idx val="7"/>
              <c:layout>
                <c:manualLayout>
                  <c:x val="5.6593919823740083E-3"/>
                  <c:y val="-4.12542304441408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9E6-4EA5-BF98-2E6F0CD600DC}"/>
                </c:ext>
              </c:extLst>
            </c:dLbl>
            <c:dLbl>
              <c:idx val="8"/>
              <c:layout>
                <c:manualLayout>
                  <c:x val="1.1981933624516012E-3"/>
                  <c:y val="-9.05323601173042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9E6-4EA5-BF98-2E6F0CD600DC}"/>
                </c:ext>
              </c:extLst>
            </c:dLbl>
            <c:dLbl>
              <c:idx val="9"/>
              <c:layout>
                <c:manualLayout>
                  <c:x val="4.1336399025832882E-3"/>
                  <c:y val="-6.81169091151741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9E6-4EA5-BF98-2E6F0CD600DC}"/>
                </c:ext>
              </c:extLst>
            </c:dLbl>
            <c:dLbl>
              <c:idx val="10"/>
              <c:layout>
                <c:manualLayout>
                  <c:x val="3.0529136219032724E-3"/>
                  <c:y val="-6.19915339787219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9E6-4EA5-BF98-2E6F0CD600DC}"/>
                </c:ext>
              </c:extLst>
            </c:dLbl>
            <c:dLbl>
              <c:idx val="11"/>
              <c:layout>
                <c:manualLayout>
                  <c:x val="7.7581929811105397E-3"/>
                  <c:y val="-4.2828349194290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9E6-4EA5-BF98-2E6F0CD600DC}"/>
                </c:ext>
              </c:extLst>
            </c:dLbl>
            <c:dLbl>
              <c:idx val="12"/>
              <c:layout>
                <c:manualLayout>
                  <c:x val="5.8086928803900853E-3"/>
                  <c:y val="-4.9740783705817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9E6-4EA5-BF98-2E6F0CD600DC}"/>
                </c:ext>
              </c:extLst>
            </c:dLbl>
            <c:dLbl>
              <c:idx val="13"/>
              <c:layout>
                <c:manualLayout>
                  <c:x val="8.0655721781143479E-3"/>
                  <c:y val="-5.66532182173447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9E6-4EA5-BF98-2E6F0CD600DC}"/>
                </c:ext>
              </c:extLst>
            </c:dLbl>
            <c:dLbl>
              <c:idx val="14"/>
              <c:layout>
                <c:manualLayout>
                  <c:x val="5.4057723325278981E-3"/>
                  <c:y val="-6.35656527288719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9E6-4EA5-BF98-2E6F0CD600DC}"/>
                </c:ext>
              </c:extLst>
            </c:dLbl>
            <c:dLbl>
              <c:idx val="15"/>
              <c:layout>
                <c:manualLayout>
                  <c:x val="-2.2899126856002223E-3"/>
                  <c:y val="-8.351726568729117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9E6-4EA5-BF98-2E6F0CD600DC}"/>
                </c:ext>
              </c:extLst>
            </c:dLbl>
            <c:dLbl>
              <c:idx val="16"/>
              <c:layout>
                <c:manualLayout>
                  <c:x val="4.4626503680995095E-3"/>
                  <c:y val="-6.43540809028595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9E6-4EA5-BF98-2E6F0CD600DC}"/>
                </c:ext>
              </c:extLst>
            </c:dLbl>
            <c:dLbl>
              <c:idx val="17"/>
              <c:layout>
                <c:manualLayout>
                  <c:x val="7.8014555181353112E-3"/>
                  <c:y val="-4.519089611842796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9E6-4EA5-BF98-2E6F0CD600DC}"/>
                </c:ext>
              </c:extLst>
            </c:dLbl>
            <c:dLbl>
              <c:idx val="18"/>
              <c:layout>
                <c:manualLayout>
                  <c:x val="8.2040526184498311E-3"/>
                  <c:y val="-1.29899016860175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9E6-4EA5-BF98-2E6F0CD600DC}"/>
                </c:ext>
              </c:extLst>
            </c:dLbl>
            <c:dLbl>
              <c:idx val="19"/>
              <c:layout>
                <c:manualLayout>
                  <c:x val="-4.8830854017308939E-3"/>
                  <c:y val="-7.20535747894612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9E6-4EA5-BF98-2E6F0CD600DC}"/>
                </c:ext>
              </c:extLst>
            </c:dLbl>
            <c:dLbl>
              <c:idx val="20"/>
              <c:layout>
                <c:manualLayout>
                  <c:x val="8.8401188334220806E-3"/>
                  <c:y val="-5.28903900050296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9E6-4EA5-BF98-2E6F0CD600DC}"/>
                </c:ext>
              </c:extLst>
            </c:dLbl>
            <c:dLbl>
              <c:idx val="21"/>
              <c:layout>
                <c:manualLayout>
                  <c:x val="5.8618478183075501E-3"/>
                  <c:y val="-7.284063416453678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9E6-4EA5-BF98-2E6F0CD600DC}"/>
                </c:ext>
              </c:extLst>
            </c:dLbl>
            <c:dLbl>
              <c:idx val="22"/>
              <c:layout>
                <c:manualLayout>
                  <c:x val="1.8236056669416068E-3"/>
                  <c:y val="-7.97530686760628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9E6-4EA5-BF98-2E6F0CD600DC}"/>
                </c:ext>
              </c:extLst>
            </c:dLbl>
            <c:dLbl>
              <c:idx val="23"/>
              <c:layout>
                <c:manualLayout>
                  <c:x val="2.8410757757579E-3"/>
                  <c:y val="-7.36276935396112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E6-4EA5-BF98-2E6F0CD600DC}"/>
                </c:ext>
              </c:extLst>
            </c:dLbl>
            <c:dLbl>
              <c:idx val="24"/>
              <c:layout>
                <c:manualLayout>
                  <c:x val="5.0138291426956678E-3"/>
                  <c:y val="-6.750231840315847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E6-4EA5-BF98-2E6F0CD600DC}"/>
                </c:ext>
              </c:extLst>
            </c:dLbl>
            <c:dLbl>
              <c:idx val="25"/>
              <c:layout>
                <c:manualLayout>
                  <c:x val="3.063567532385673E-3"/>
                  <c:y val="-4.833913361872798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E6-4EA5-BF98-2E6F0CD600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iedzivotaji!$A$1863:$A$1891</c:f>
              <c:strCache>
                <c:ptCount val="29"/>
                <c:pt idx="0">
                  <c:v>Malta</c:v>
                </c:pt>
                <c:pt idx="1">
                  <c:v>Luksemburga </c:v>
                </c:pt>
                <c:pt idx="2">
                  <c:v>Īrija</c:v>
                </c:pt>
                <c:pt idx="3">
                  <c:v>Kipra </c:v>
                </c:pt>
                <c:pt idx="4">
                  <c:v>Zviedrija </c:v>
                </c:pt>
                <c:pt idx="5">
                  <c:v>Slovēnija</c:v>
                </c:pt>
                <c:pt idx="6">
                  <c:v>Beļģija</c:v>
                </c:pt>
                <c:pt idx="7">
                  <c:v>Nīderlande</c:v>
                </c:pt>
                <c:pt idx="8">
                  <c:v>Spānija</c:v>
                </c:pt>
                <c:pt idx="9">
                  <c:v>Lielbritānija </c:v>
                </c:pt>
                <c:pt idx="10">
                  <c:v>Dānija</c:v>
                </c:pt>
                <c:pt idx="11">
                  <c:v>Igaunija  </c:v>
                </c:pt>
                <c:pt idx="12">
                  <c:v>Austrija </c:v>
                </c:pt>
                <c:pt idx="13">
                  <c:v>Čehija</c:v>
                </c:pt>
                <c:pt idx="14">
                  <c:v>Vācija</c:v>
                </c:pt>
                <c:pt idx="15">
                  <c:v>Francija</c:v>
                </c:pt>
                <c:pt idx="16">
                  <c:v>Slovākija</c:v>
                </c:pt>
                <c:pt idx="17">
                  <c:v>Somija</c:v>
                </c:pt>
                <c:pt idx="18">
                  <c:v>Polija</c:v>
                </c:pt>
                <c:pt idx="19">
                  <c:v>Ungārija</c:v>
                </c:pt>
                <c:pt idx="20">
                  <c:v>Portugāle</c:v>
                </c:pt>
                <c:pt idx="21">
                  <c:v>Grieķija</c:v>
                </c:pt>
                <c:pt idx="22">
                  <c:v>Itālija</c:v>
                </c:pt>
                <c:pt idx="23">
                  <c:v>Liepāja </c:v>
                </c:pt>
                <c:pt idx="24">
                  <c:v>Lietuva  </c:v>
                </c:pt>
                <c:pt idx="25">
                  <c:v>Rumānija </c:v>
                </c:pt>
                <c:pt idx="26">
                  <c:v>Bulgārija</c:v>
                </c:pt>
                <c:pt idx="27">
                  <c:v>Horvātija</c:v>
                </c:pt>
                <c:pt idx="28">
                  <c:v>Latvija  </c:v>
                </c:pt>
              </c:strCache>
            </c:strRef>
          </c:cat>
          <c:val>
            <c:numRef>
              <c:f>iedzivotaji!$B$1863:$B$1891</c:f>
              <c:numCache>
                <c:formatCode>0.0_ ;[Red]\-0.0\ </c:formatCode>
                <c:ptCount val="29"/>
                <c:pt idx="0">
                  <c:v>36.799999999999997</c:v>
                </c:pt>
                <c:pt idx="1">
                  <c:v>19.600000000000001</c:v>
                </c:pt>
                <c:pt idx="2">
                  <c:v>15.2</c:v>
                </c:pt>
                <c:pt idx="3">
                  <c:v>13.4</c:v>
                </c:pt>
                <c:pt idx="4">
                  <c:v>10.8</c:v>
                </c:pt>
                <c:pt idx="5">
                  <c:v>6.8</c:v>
                </c:pt>
                <c:pt idx="6">
                  <c:v>6.1</c:v>
                </c:pt>
                <c:pt idx="7">
                  <c:v>5.9</c:v>
                </c:pt>
                <c:pt idx="8">
                  <c:v>5.9</c:v>
                </c:pt>
                <c:pt idx="9">
                  <c:v>5.6</c:v>
                </c:pt>
                <c:pt idx="10">
                  <c:v>4.3</c:v>
                </c:pt>
                <c:pt idx="11">
                  <c:v>4.3</c:v>
                </c:pt>
                <c:pt idx="12">
                  <c:v>4.0999999999999996</c:v>
                </c:pt>
                <c:pt idx="13">
                  <c:v>3.7</c:v>
                </c:pt>
                <c:pt idx="14">
                  <c:v>2.7</c:v>
                </c:pt>
                <c:pt idx="15">
                  <c:v>1.5</c:v>
                </c:pt>
                <c:pt idx="16">
                  <c:v>1.3</c:v>
                </c:pt>
                <c:pt idx="17">
                  <c:v>0.9</c:v>
                </c:pt>
                <c:pt idx="18">
                  <c:v>-0.1</c:v>
                </c:pt>
                <c:pt idx="19">
                  <c:v>-0.6</c:v>
                </c:pt>
                <c:pt idx="20">
                  <c:v>-1.4</c:v>
                </c:pt>
                <c:pt idx="21">
                  <c:v>-1.8</c:v>
                </c:pt>
                <c:pt idx="22">
                  <c:v>-2.1</c:v>
                </c:pt>
                <c:pt idx="23">
                  <c:v>-3.4</c:v>
                </c:pt>
                <c:pt idx="24">
                  <c:v>-5.3</c:v>
                </c:pt>
                <c:pt idx="25">
                  <c:v>-6.6</c:v>
                </c:pt>
                <c:pt idx="26">
                  <c:v>-7.1</c:v>
                </c:pt>
                <c:pt idx="27">
                  <c:v>-7.1</c:v>
                </c:pt>
                <c:pt idx="28">
                  <c:v>-7.5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9E6-4EA5-BF98-2E6F0CD60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79306528"/>
        <c:axId val="-379305440"/>
        <c:axId val="0"/>
      </c:bar3DChart>
      <c:catAx>
        <c:axId val="-379306528"/>
        <c:scaling>
          <c:orientation val="maxMin"/>
        </c:scaling>
        <c:delete val="0"/>
        <c:axPos val="l"/>
        <c:majorGridlines>
          <c:spPr>
            <a:ln w="3175">
              <a:solidFill>
                <a:srgbClr val="E5E1DF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0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79305440"/>
        <c:scaling>
          <c:orientation val="minMax"/>
          <c:max val="24"/>
          <c:min val="-24"/>
        </c:scaling>
        <c:delete val="0"/>
        <c:axPos val="b"/>
        <c:numFmt formatCode="0_ ;[Red]\-0\ " sourceLinked="0"/>
        <c:majorTickMark val="out"/>
        <c:minorTickMark val="none"/>
        <c:tickLblPos val="nextTo"/>
        <c:spPr>
          <a:ln w="3175">
            <a:solidFill>
              <a:srgbClr val="E5E1DF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379306528"/>
        <c:crosses val="max"/>
        <c:crossBetween val="between"/>
        <c:majorUnit val="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7620</xdr:rowOff>
    </xdr:from>
    <xdr:to>
      <xdr:col>19</xdr:col>
      <xdr:colOff>375285</xdr:colOff>
      <xdr:row>65</xdr:row>
      <xdr:rowOff>93345</xdr:rowOff>
    </xdr:to>
    <xdr:graphicFrame macro="">
      <xdr:nvGraphicFramePr>
        <xdr:cNvPr id="26489803" name="Chart 2">
          <a:extLst>
            <a:ext uri="{FF2B5EF4-FFF2-40B4-BE49-F238E27FC236}">
              <a16:creationId xmlns:a16="http://schemas.microsoft.com/office/drawing/2014/main" id="{00000000-0008-0000-0000-0000CB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106680</xdr:rowOff>
    </xdr:from>
    <xdr:to>
      <xdr:col>19</xdr:col>
      <xdr:colOff>379095</xdr:colOff>
      <xdr:row>100</xdr:row>
      <xdr:rowOff>104775</xdr:rowOff>
    </xdr:to>
    <xdr:graphicFrame macro="">
      <xdr:nvGraphicFramePr>
        <xdr:cNvPr id="26489804" name="Chart 3">
          <a:extLst>
            <a:ext uri="{FF2B5EF4-FFF2-40B4-BE49-F238E27FC236}">
              <a16:creationId xmlns:a16="http://schemas.microsoft.com/office/drawing/2014/main" id="{00000000-0008-0000-0000-0000CC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102</xdr:row>
      <xdr:rowOff>116205</xdr:rowOff>
    </xdr:from>
    <xdr:to>
      <xdr:col>19</xdr:col>
      <xdr:colOff>436245</xdr:colOff>
      <xdr:row>140</xdr:row>
      <xdr:rowOff>20955</xdr:rowOff>
    </xdr:to>
    <xdr:graphicFrame macro="">
      <xdr:nvGraphicFramePr>
        <xdr:cNvPr id="26489805" name="Chart 4">
          <a:extLst>
            <a:ext uri="{FF2B5EF4-FFF2-40B4-BE49-F238E27FC236}">
              <a16:creationId xmlns:a16="http://schemas.microsoft.com/office/drawing/2014/main" id="{00000000-0008-0000-0000-0000CD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143</xdr:row>
      <xdr:rowOff>59055</xdr:rowOff>
    </xdr:from>
    <xdr:to>
      <xdr:col>19</xdr:col>
      <xdr:colOff>320040</xdr:colOff>
      <xdr:row>171</xdr:row>
      <xdr:rowOff>17145</xdr:rowOff>
    </xdr:to>
    <xdr:graphicFrame macro="">
      <xdr:nvGraphicFramePr>
        <xdr:cNvPr id="26489806" name="Chart 5">
          <a:extLst>
            <a:ext uri="{FF2B5EF4-FFF2-40B4-BE49-F238E27FC236}">
              <a16:creationId xmlns:a16="http://schemas.microsoft.com/office/drawing/2014/main" id="{00000000-0008-0000-0000-0000CE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201</xdr:row>
      <xdr:rowOff>116205</xdr:rowOff>
    </xdr:from>
    <xdr:to>
      <xdr:col>19</xdr:col>
      <xdr:colOff>438150</xdr:colOff>
      <xdr:row>226</xdr:row>
      <xdr:rowOff>28575</xdr:rowOff>
    </xdr:to>
    <xdr:graphicFrame macro="">
      <xdr:nvGraphicFramePr>
        <xdr:cNvPr id="26489807" name="Chart 6">
          <a:extLst>
            <a:ext uri="{FF2B5EF4-FFF2-40B4-BE49-F238E27FC236}">
              <a16:creationId xmlns:a16="http://schemas.microsoft.com/office/drawing/2014/main" id="{00000000-0008-0000-0000-0000CF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267</xdr:row>
      <xdr:rowOff>125730</xdr:rowOff>
    </xdr:from>
    <xdr:to>
      <xdr:col>19</xdr:col>
      <xdr:colOff>367665</xdr:colOff>
      <xdr:row>292</xdr:row>
      <xdr:rowOff>150495</xdr:rowOff>
    </xdr:to>
    <xdr:graphicFrame macro="">
      <xdr:nvGraphicFramePr>
        <xdr:cNvPr id="26489808" name="Chart 12">
          <a:extLst>
            <a:ext uri="{FF2B5EF4-FFF2-40B4-BE49-F238E27FC236}">
              <a16:creationId xmlns:a16="http://schemas.microsoft.com/office/drawing/2014/main" id="{00000000-0008-0000-0000-0000D0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294</xdr:row>
      <xdr:rowOff>74295</xdr:rowOff>
    </xdr:from>
    <xdr:to>
      <xdr:col>19</xdr:col>
      <xdr:colOff>407670</xdr:colOff>
      <xdr:row>322</xdr:row>
      <xdr:rowOff>97155</xdr:rowOff>
    </xdr:to>
    <xdr:graphicFrame macro="">
      <xdr:nvGraphicFramePr>
        <xdr:cNvPr id="26489809" name="Chart 13">
          <a:extLst>
            <a:ext uri="{FF2B5EF4-FFF2-40B4-BE49-F238E27FC236}">
              <a16:creationId xmlns:a16="http://schemas.microsoft.com/office/drawing/2014/main" id="{00000000-0008-0000-0000-0000D1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324</xdr:row>
      <xdr:rowOff>110490</xdr:rowOff>
    </xdr:from>
    <xdr:to>
      <xdr:col>19</xdr:col>
      <xdr:colOff>400050</xdr:colOff>
      <xdr:row>364</xdr:row>
      <xdr:rowOff>36195</xdr:rowOff>
    </xdr:to>
    <xdr:graphicFrame macro="">
      <xdr:nvGraphicFramePr>
        <xdr:cNvPr id="26489810" name="Chart 14">
          <a:extLst>
            <a:ext uri="{FF2B5EF4-FFF2-40B4-BE49-F238E27FC236}">
              <a16:creationId xmlns:a16="http://schemas.microsoft.com/office/drawing/2014/main" id="{00000000-0008-0000-0000-0000D2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1861</xdr:row>
      <xdr:rowOff>40005</xdr:rowOff>
    </xdr:from>
    <xdr:to>
      <xdr:col>19</xdr:col>
      <xdr:colOff>367665</xdr:colOff>
      <xdr:row>1907</xdr:row>
      <xdr:rowOff>116205</xdr:rowOff>
    </xdr:to>
    <xdr:graphicFrame macro="">
      <xdr:nvGraphicFramePr>
        <xdr:cNvPr id="26489811" name="Chart 17">
          <a:extLst>
            <a:ext uri="{FF2B5EF4-FFF2-40B4-BE49-F238E27FC236}">
              <a16:creationId xmlns:a16="http://schemas.microsoft.com/office/drawing/2014/main" id="{00000000-0008-0000-0000-0000D3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1958</xdr:row>
      <xdr:rowOff>104775</xdr:rowOff>
    </xdr:from>
    <xdr:to>
      <xdr:col>19</xdr:col>
      <xdr:colOff>390525</xdr:colOff>
      <xdr:row>2011</xdr:row>
      <xdr:rowOff>28575</xdr:rowOff>
    </xdr:to>
    <xdr:graphicFrame macro="">
      <xdr:nvGraphicFramePr>
        <xdr:cNvPr id="26489812" name="Chart 19">
          <a:extLst>
            <a:ext uri="{FF2B5EF4-FFF2-40B4-BE49-F238E27FC236}">
              <a16:creationId xmlns:a16="http://schemas.microsoft.com/office/drawing/2014/main" id="{00000000-0008-0000-0000-0000D4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2014</xdr:row>
      <xdr:rowOff>97155</xdr:rowOff>
    </xdr:from>
    <xdr:to>
      <xdr:col>19</xdr:col>
      <xdr:colOff>401955</xdr:colOff>
      <xdr:row>2064</xdr:row>
      <xdr:rowOff>11430</xdr:rowOff>
    </xdr:to>
    <xdr:graphicFrame macro="">
      <xdr:nvGraphicFramePr>
        <xdr:cNvPr id="26489813" name="Chart 26">
          <a:extLst>
            <a:ext uri="{FF2B5EF4-FFF2-40B4-BE49-F238E27FC236}">
              <a16:creationId xmlns:a16="http://schemas.microsoft.com/office/drawing/2014/main" id="{00000000-0008-0000-0000-0000D5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2065</xdr:row>
      <xdr:rowOff>68580</xdr:rowOff>
    </xdr:from>
    <xdr:to>
      <xdr:col>19</xdr:col>
      <xdr:colOff>135255</xdr:colOff>
      <xdr:row>2113</xdr:row>
      <xdr:rowOff>59055</xdr:rowOff>
    </xdr:to>
    <xdr:graphicFrame macro="">
      <xdr:nvGraphicFramePr>
        <xdr:cNvPr id="26489814" name="Chart 28">
          <a:extLst>
            <a:ext uri="{FF2B5EF4-FFF2-40B4-BE49-F238E27FC236}">
              <a16:creationId xmlns:a16="http://schemas.microsoft.com/office/drawing/2014/main" id="{00000000-0008-0000-0000-0000D6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1700</xdr:row>
      <xdr:rowOff>9526</xdr:rowOff>
    </xdr:from>
    <xdr:to>
      <xdr:col>19</xdr:col>
      <xdr:colOff>358140</xdr:colOff>
      <xdr:row>1744</xdr:row>
      <xdr:rowOff>78105</xdr:rowOff>
    </xdr:to>
    <xdr:graphicFrame macro="">
      <xdr:nvGraphicFramePr>
        <xdr:cNvPr id="26489815" name="Chart 31">
          <a:extLst>
            <a:ext uri="{FF2B5EF4-FFF2-40B4-BE49-F238E27FC236}">
              <a16:creationId xmlns:a16="http://schemas.microsoft.com/office/drawing/2014/main" id="{00000000-0008-0000-0000-0000D7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366</xdr:row>
      <xdr:rowOff>116205</xdr:rowOff>
    </xdr:from>
    <xdr:to>
      <xdr:col>19</xdr:col>
      <xdr:colOff>360044</xdr:colOff>
      <xdr:row>390</xdr:row>
      <xdr:rowOff>150495</xdr:rowOff>
    </xdr:to>
    <xdr:graphicFrame macro="">
      <xdr:nvGraphicFramePr>
        <xdr:cNvPr id="26489816" name="Chart 32">
          <a:extLst>
            <a:ext uri="{FF2B5EF4-FFF2-40B4-BE49-F238E27FC236}">
              <a16:creationId xmlns:a16="http://schemas.microsoft.com/office/drawing/2014/main" id="{00000000-0008-0000-0000-0000D8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392</xdr:row>
      <xdr:rowOff>55245</xdr:rowOff>
    </xdr:from>
    <xdr:to>
      <xdr:col>19</xdr:col>
      <xdr:colOff>386715</xdr:colOff>
      <xdr:row>423</xdr:row>
      <xdr:rowOff>81915</xdr:rowOff>
    </xdr:to>
    <xdr:graphicFrame macro="">
      <xdr:nvGraphicFramePr>
        <xdr:cNvPr id="26489817" name="Chart 33">
          <a:extLst>
            <a:ext uri="{FF2B5EF4-FFF2-40B4-BE49-F238E27FC236}">
              <a16:creationId xmlns:a16="http://schemas.microsoft.com/office/drawing/2014/main" id="{00000000-0008-0000-0000-0000D9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425</xdr:row>
      <xdr:rowOff>53340</xdr:rowOff>
    </xdr:from>
    <xdr:to>
      <xdr:col>19</xdr:col>
      <xdr:colOff>363855</xdr:colOff>
      <xdr:row>449</xdr:row>
      <xdr:rowOff>57150</xdr:rowOff>
    </xdr:to>
    <xdr:graphicFrame macro="">
      <xdr:nvGraphicFramePr>
        <xdr:cNvPr id="26489818" name="Chart 34">
          <a:extLst>
            <a:ext uri="{FF2B5EF4-FFF2-40B4-BE49-F238E27FC236}">
              <a16:creationId xmlns:a16="http://schemas.microsoft.com/office/drawing/2014/main" id="{00000000-0008-0000-0000-0000DA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478</xdr:row>
      <xdr:rowOff>15240</xdr:rowOff>
    </xdr:from>
    <xdr:to>
      <xdr:col>19</xdr:col>
      <xdr:colOff>348615</xdr:colOff>
      <xdr:row>501</xdr:row>
      <xdr:rowOff>49530</xdr:rowOff>
    </xdr:to>
    <xdr:graphicFrame macro="">
      <xdr:nvGraphicFramePr>
        <xdr:cNvPr id="26489820" name="Chart 36">
          <a:extLst>
            <a:ext uri="{FF2B5EF4-FFF2-40B4-BE49-F238E27FC236}">
              <a16:creationId xmlns:a16="http://schemas.microsoft.com/office/drawing/2014/main" id="{00000000-0008-0000-0000-0000DC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1222</xdr:row>
      <xdr:rowOff>26670</xdr:rowOff>
    </xdr:from>
    <xdr:to>
      <xdr:col>19</xdr:col>
      <xdr:colOff>436245</xdr:colOff>
      <xdr:row>1267</xdr:row>
      <xdr:rowOff>135255</xdr:rowOff>
    </xdr:to>
    <xdr:graphicFrame macro="">
      <xdr:nvGraphicFramePr>
        <xdr:cNvPr id="26489821" name="Chart 50">
          <a:extLst>
            <a:ext uri="{FF2B5EF4-FFF2-40B4-BE49-F238E27FC236}">
              <a16:creationId xmlns:a16="http://schemas.microsoft.com/office/drawing/2014/main" id="{00000000-0008-0000-0000-0000DD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0</xdr:row>
      <xdr:rowOff>123825</xdr:rowOff>
    </xdr:from>
    <xdr:to>
      <xdr:col>19</xdr:col>
      <xdr:colOff>398145</xdr:colOff>
      <xdr:row>40</xdr:row>
      <xdr:rowOff>47625</xdr:rowOff>
    </xdr:to>
    <xdr:graphicFrame macro="">
      <xdr:nvGraphicFramePr>
        <xdr:cNvPr id="26489822" name="Chart 51">
          <a:extLst>
            <a:ext uri="{FF2B5EF4-FFF2-40B4-BE49-F238E27FC236}">
              <a16:creationId xmlns:a16="http://schemas.microsoft.com/office/drawing/2014/main" id="{00000000-0008-0000-0000-0000DE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540</xdr:row>
      <xdr:rowOff>133350</xdr:rowOff>
    </xdr:from>
    <xdr:to>
      <xdr:col>19</xdr:col>
      <xdr:colOff>403860</xdr:colOff>
      <xdr:row>580</xdr:row>
      <xdr:rowOff>125730</xdr:rowOff>
    </xdr:to>
    <xdr:graphicFrame macro="">
      <xdr:nvGraphicFramePr>
        <xdr:cNvPr id="26489823" name="Chart 53">
          <a:extLst>
            <a:ext uri="{FF2B5EF4-FFF2-40B4-BE49-F238E27FC236}">
              <a16:creationId xmlns:a16="http://schemas.microsoft.com/office/drawing/2014/main" id="{00000000-0008-0000-0000-0000DF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581</xdr:row>
      <xdr:rowOff>36195</xdr:rowOff>
    </xdr:from>
    <xdr:to>
      <xdr:col>19</xdr:col>
      <xdr:colOff>363855</xdr:colOff>
      <xdr:row>606</xdr:row>
      <xdr:rowOff>163830</xdr:rowOff>
    </xdr:to>
    <xdr:graphicFrame macro="">
      <xdr:nvGraphicFramePr>
        <xdr:cNvPr id="26489824" name="Chart 54">
          <a:extLst>
            <a:ext uri="{FF2B5EF4-FFF2-40B4-BE49-F238E27FC236}">
              <a16:creationId xmlns:a16="http://schemas.microsoft.com/office/drawing/2014/main" id="{00000000-0008-0000-0000-0000E0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665</xdr:row>
      <xdr:rowOff>146685</xdr:rowOff>
    </xdr:from>
    <xdr:to>
      <xdr:col>19</xdr:col>
      <xdr:colOff>377190</xdr:colOff>
      <xdr:row>706</xdr:row>
      <xdr:rowOff>121920</xdr:rowOff>
    </xdr:to>
    <xdr:graphicFrame macro="">
      <xdr:nvGraphicFramePr>
        <xdr:cNvPr id="26489825" name="Chart 61">
          <a:extLst>
            <a:ext uri="{FF2B5EF4-FFF2-40B4-BE49-F238E27FC236}">
              <a16:creationId xmlns:a16="http://schemas.microsoft.com/office/drawing/2014/main" id="{00000000-0008-0000-0000-0000E1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708</xdr:row>
      <xdr:rowOff>24765</xdr:rowOff>
    </xdr:from>
    <xdr:to>
      <xdr:col>19</xdr:col>
      <xdr:colOff>403860</xdr:colOff>
      <xdr:row>740</xdr:row>
      <xdr:rowOff>34290</xdr:rowOff>
    </xdr:to>
    <xdr:graphicFrame macro="">
      <xdr:nvGraphicFramePr>
        <xdr:cNvPr id="26489826" name="Chart 66">
          <a:extLst>
            <a:ext uri="{FF2B5EF4-FFF2-40B4-BE49-F238E27FC236}">
              <a16:creationId xmlns:a16="http://schemas.microsoft.com/office/drawing/2014/main" id="{00000000-0008-0000-0000-0000E2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742</xdr:row>
      <xdr:rowOff>87630</xdr:rowOff>
    </xdr:from>
    <xdr:to>
      <xdr:col>19</xdr:col>
      <xdr:colOff>363855</xdr:colOff>
      <xdr:row>765</xdr:row>
      <xdr:rowOff>160020</xdr:rowOff>
    </xdr:to>
    <xdr:graphicFrame macro="">
      <xdr:nvGraphicFramePr>
        <xdr:cNvPr id="26489827" name="Chart 67">
          <a:extLst>
            <a:ext uri="{FF2B5EF4-FFF2-40B4-BE49-F238E27FC236}">
              <a16:creationId xmlns:a16="http://schemas.microsoft.com/office/drawing/2014/main" id="{00000000-0008-0000-0000-0000E3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228</xdr:row>
      <xdr:rowOff>142874</xdr:rowOff>
    </xdr:from>
    <xdr:to>
      <xdr:col>19</xdr:col>
      <xdr:colOff>350520</xdr:colOff>
      <xdr:row>265</xdr:row>
      <xdr:rowOff>108584</xdr:rowOff>
    </xdr:to>
    <xdr:graphicFrame macro="">
      <xdr:nvGraphicFramePr>
        <xdr:cNvPr id="26489828" name="Chart 72">
          <a:extLst>
            <a:ext uri="{FF2B5EF4-FFF2-40B4-BE49-F238E27FC236}">
              <a16:creationId xmlns:a16="http://schemas.microsoft.com/office/drawing/2014/main" id="{00000000-0008-0000-0000-0000E4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0</xdr:colOff>
      <xdr:row>503</xdr:row>
      <xdr:rowOff>19050</xdr:rowOff>
    </xdr:from>
    <xdr:to>
      <xdr:col>19</xdr:col>
      <xdr:colOff>375285</xdr:colOff>
      <xdr:row>538</xdr:row>
      <xdr:rowOff>85725</xdr:rowOff>
    </xdr:to>
    <xdr:graphicFrame macro="">
      <xdr:nvGraphicFramePr>
        <xdr:cNvPr id="26489829" name="Chart 88">
          <a:extLst>
            <a:ext uri="{FF2B5EF4-FFF2-40B4-BE49-F238E27FC236}">
              <a16:creationId xmlns:a16="http://schemas.microsoft.com/office/drawing/2014/main" id="{00000000-0008-0000-0000-0000E5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609</xdr:row>
      <xdr:rowOff>13335</xdr:rowOff>
    </xdr:from>
    <xdr:to>
      <xdr:col>19</xdr:col>
      <xdr:colOff>354330</xdr:colOff>
      <xdr:row>635</xdr:row>
      <xdr:rowOff>66675</xdr:rowOff>
    </xdr:to>
    <xdr:graphicFrame macro="">
      <xdr:nvGraphicFramePr>
        <xdr:cNvPr id="26489830" name="Chart 89">
          <a:extLst>
            <a:ext uri="{FF2B5EF4-FFF2-40B4-BE49-F238E27FC236}">
              <a16:creationId xmlns:a16="http://schemas.microsoft.com/office/drawing/2014/main" id="{00000000-0008-0000-0000-0000E6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0</xdr:colOff>
      <xdr:row>638</xdr:row>
      <xdr:rowOff>83820</xdr:rowOff>
    </xdr:from>
    <xdr:to>
      <xdr:col>19</xdr:col>
      <xdr:colOff>363855</xdr:colOff>
      <xdr:row>663</xdr:row>
      <xdr:rowOff>0</xdr:rowOff>
    </xdr:to>
    <xdr:graphicFrame macro="">
      <xdr:nvGraphicFramePr>
        <xdr:cNvPr id="26489831" name="Chart 91">
          <a:extLst>
            <a:ext uri="{FF2B5EF4-FFF2-40B4-BE49-F238E27FC236}">
              <a16:creationId xmlns:a16="http://schemas.microsoft.com/office/drawing/2014/main" id="{00000000-0008-0000-0000-0000E7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0</xdr:colOff>
      <xdr:row>806</xdr:row>
      <xdr:rowOff>116204</xdr:rowOff>
    </xdr:from>
    <xdr:to>
      <xdr:col>19</xdr:col>
      <xdr:colOff>325754</xdr:colOff>
      <xdr:row>837</xdr:row>
      <xdr:rowOff>20954</xdr:rowOff>
    </xdr:to>
    <xdr:graphicFrame macro="">
      <xdr:nvGraphicFramePr>
        <xdr:cNvPr id="26489832" name="Chart 92">
          <a:extLst>
            <a:ext uri="{FF2B5EF4-FFF2-40B4-BE49-F238E27FC236}">
              <a16:creationId xmlns:a16="http://schemas.microsoft.com/office/drawing/2014/main" id="{00000000-0008-0000-0000-0000E8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0</xdr:colOff>
      <xdr:row>1091</xdr:row>
      <xdr:rowOff>104775</xdr:rowOff>
    </xdr:from>
    <xdr:to>
      <xdr:col>19</xdr:col>
      <xdr:colOff>360045</xdr:colOff>
      <xdr:row>1131</xdr:row>
      <xdr:rowOff>121920</xdr:rowOff>
    </xdr:to>
    <xdr:graphicFrame macro="">
      <xdr:nvGraphicFramePr>
        <xdr:cNvPr id="26489833" name="Chart 96">
          <a:extLst>
            <a:ext uri="{FF2B5EF4-FFF2-40B4-BE49-F238E27FC236}">
              <a16:creationId xmlns:a16="http://schemas.microsoft.com/office/drawing/2014/main" id="{00000000-0008-0000-0000-0000E9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1046</xdr:row>
      <xdr:rowOff>49530</xdr:rowOff>
    </xdr:from>
    <xdr:to>
      <xdr:col>19</xdr:col>
      <xdr:colOff>400050</xdr:colOff>
      <xdr:row>1088</xdr:row>
      <xdr:rowOff>152400</xdr:rowOff>
    </xdr:to>
    <xdr:graphicFrame macro="">
      <xdr:nvGraphicFramePr>
        <xdr:cNvPr id="26489834" name="Chart 99">
          <a:extLst>
            <a:ext uri="{FF2B5EF4-FFF2-40B4-BE49-F238E27FC236}">
              <a16:creationId xmlns:a16="http://schemas.microsoft.com/office/drawing/2014/main" id="{00000000-0008-0000-0000-0000EA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1002</xdr:row>
      <xdr:rowOff>100965</xdr:rowOff>
    </xdr:from>
    <xdr:to>
      <xdr:col>19</xdr:col>
      <xdr:colOff>426720</xdr:colOff>
      <xdr:row>1043</xdr:row>
      <xdr:rowOff>120015</xdr:rowOff>
    </xdr:to>
    <xdr:graphicFrame macro="">
      <xdr:nvGraphicFramePr>
        <xdr:cNvPr id="26489835" name="Chart 102">
          <a:extLst>
            <a:ext uri="{FF2B5EF4-FFF2-40B4-BE49-F238E27FC236}">
              <a16:creationId xmlns:a16="http://schemas.microsoft.com/office/drawing/2014/main" id="{00000000-0008-0000-0000-0000EB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955</xdr:row>
      <xdr:rowOff>100965</xdr:rowOff>
    </xdr:from>
    <xdr:to>
      <xdr:col>19</xdr:col>
      <xdr:colOff>417195</xdr:colOff>
      <xdr:row>1000</xdr:row>
      <xdr:rowOff>91440</xdr:rowOff>
    </xdr:to>
    <xdr:graphicFrame macro="">
      <xdr:nvGraphicFramePr>
        <xdr:cNvPr id="26489836" name="Chart 104">
          <a:extLst>
            <a:ext uri="{FF2B5EF4-FFF2-40B4-BE49-F238E27FC236}">
              <a16:creationId xmlns:a16="http://schemas.microsoft.com/office/drawing/2014/main" id="{00000000-0008-0000-0000-0000EC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909</xdr:row>
      <xdr:rowOff>57150</xdr:rowOff>
    </xdr:from>
    <xdr:to>
      <xdr:col>19</xdr:col>
      <xdr:colOff>379095</xdr:colOff>
      <xdr:row>953</xdr:row>
      <xdr:rowOff>81915</xdr:rowOff>
    </xdr:to>
    <xdr:graphicFrame macro="">
      <xdr:nvGraphicFramePr>
        <xdr:cNvPr id="26489837" name="Chart 106">
          <a:extLst>
            <a:ext uri="{FF2B5EF4-FFF2-40B4-BE49-F238E27FC236}">
              <a16:creationId xmlns:a16="http://schemas.microsoft.com/office/drawing/2014/main" id="{00000000-0008-0000-0000-0000ED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0</xdr:colOff>
      <xdr:row>861</xdr:row>
      <xdr:rowOff>36195</xdr:rowOff>
    </xdr:from>
    <xdr:to>
      <xdr:col>19</xdr:col>
      <xdr:colOff>398145</xdr:colOff>
      <xdr:row>907</xdr:row>
      <xdr:rowOff>20955</xdr:rowOff>
    </xdr:to>
    <xdr:graphicFrame macro="">
      <xdr:nvGraphicFramePr>
        <xdr:cNvPr id="26489838" name="Chart 108">
          <a:extLst>
            <a:ext uri="{FF2B5EF4-FFF2-40B4-BE49-F238E27FC236}">
              <a16:creationId xmlns:a16="http://schemas.microsoft.com/office/drawing/2014/main" id="{00000000-0008-0000-0000-0000EE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0</xdr:colOff>
      <xdr:row>1178</xdr:row>
      <xdr:rowOff>78105</xdr:rowOff>
    </xdr:from>
    <xdr:to>
      <xdr:col>19</xdr:col>
      <xdr:colOff>411480</xdr:colOff>
      <xdr:row>1221</xdr:row>
      <xdr:rowOff>38100</xdr:rowOff>
    </xdr:to>
    <xdr:graphicFrame macro="">
      <xdr:nvGraphicFramePr>
        <xdr:cNvPr id="26489839" name="Chart 109">
          <a:extLst>
            <a:ext uri="{FF2B5EF4-FFF2-40B4-BE49-F238E27FC236}">
              <a16:creationId xmlns:a16="http://schemas.microsoft.com/office/drawing/2014/main" id="{00000000-0008-0000-0000-0000EF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0</xdr:colOff>
      <xdr:row>1134</xdr:row>
      <xdr:rowOff>114300</xdr:rowOff>
    </xdr:from>
    <xdr:to>
      <xdr:col>19</xdr:col>
      <xdr:colOff>394335</xdr:colOff>
      <xdr:row>1176</xdr:row>
      <xdr:rowOff>20955</xdr:rowOff>
    </xdr:to>
    <xdr:graphicFrame macro="">
      <xdr:nvGraphicFramePr>
        <xdr:cNvPr id="26489840" name="Chart 110">
          <a:extLst>
            <a:ext uri="{FF2B5EF4-FFF2-40B4-BE49-F238E27FC236}">
              <a16:creationId xmlns:a16="http://schemas.microsoft.com/office/drawing/2014/main" id="{00000000-0008-0000-0000-0000F0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0</xdr:colOff>
      <xdr:row>1604</xdr:row>
      <xdr:rowOff>43815</xdr:rowOff>
    </xdr:from>
    <xdr:to>
      <xdr:col>19</xdr:col>
      <xdr:colOff>407670</xdr:colOff>
      <xdr:row>1654</xdr:row>
      <xdr:rowOff>5715</xdr:rowOff>
    </xdr:to>
    <xdr:graphicFrame macro="">
      <xdr:nvGraphicFramePr>
        <xdr:cNvPr id="26489842" name="Chart 112">
          <a:extLst>
            <a:ext uri="{FF2B5EF4-FFF2-40B4-BE49-F238E27FC236}">
              <a16:creationId xmlns:a16="http://schemas.microsoft.com/office/drawing/2014/main" id="{00000000-0008-0000-0000-0000F2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9525</xdr:colOff>
      <xdr:row>1559</xdr:row>
      <xdr:rowOff>15240</xdr:rowOff>
    </xdr:from>
    <xdr:to>
      <xdr:col>19</xdr:col>
      <xdr:colOff>405765</xdr:colOff>
      <xdr:row>1603</xdr:row>
      <xdr:rowOff>55245</xdr:rowOff>
    </xdr:to>
    <xdr:graphicFrame macro="">
      <xdr:nvGraphicFramePr>
        <xdr:cNvPr id="26489843" name="Chart 113">
          <a:extLst>
            <a:ext uri="{FF2B5EF4-FFF2-40B4-BE49-F238E27FC236}">
              <a16:creationId xmlns:a16="http://schemas.microsoft.com/office/drawing/2014/main" id="{00000000-0008-0000-0000-0000F3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0</xdr:colOff>
      <xdr:row>1656</xdr:row>
      <xdr:rowOff>38101</xdr:rowOff>
    </xdr:from>
    <xdr:to>
      <xdr:col>19</xdr:col>
      <xdr:colOff>451485</xdr:colOff>
      <xdr:row>1698</xdr:row>
      <xdr:rowOff>81915</xdr:rowOff>
    </xdr:to>
    <xdr:graphicFrame macro="">
      <xdr:nvGraphicFramePr>
        <xdr:cNvPr id="26489844" name="Chart 114">
          <a:extLst>
            <a:ext uri="{FF2B5EF4-FFF2-40B4-BE49-F238E27FC236}">
              <a16:creationId xmlns:a16="http://schemas.microsoft.com/office/drawing/2014/main" id="{00000000-0008-0000-0000-0000F4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1509</xdr:row>
      <xdr:rowOff>49530</xdr:rowOff>
    </xdr:from>
    <xdr:to>
      <xdr:col>19</xdr:col>
      <xdr:colOff>360045</xdr:colOff>
      <xdr:row>1556</xdr:row>
      <xdr:rowOff>110490</xdr:rowOff>
    </xdr:to>
    <xdr:graphicFrame macro="">
      <xdr:nvGraphicFramePr>
        <xdr:cNvPr id="26489845" name="Chart 115">
          <a:extLst>
            <a:ext uri="{FF2B5EF4-FFF2-40B4-BE49-F238E27FC236}">
              <a16:creationId xmlns:a16="http://schemas.microsoft.com/office/drawing/2014/main" id="{00000000-0008-0000-0000-0000F5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1466</xdr:row>
      <xdr:rowOff>62865</xdr:rowOff>
    </xdr:from>
    <xdr:to>
      <xdr:col>19</xdr:col>
      <xdr:colOff>331470</xdr:colOff>
      <xdr:row>1507</xdr:row>
      <xdr:rowOff>66675</xdr:rowOff>
    </xdr:to>
    <xdr:graphicFrame macro="">
      <xdr:nvGraphicFramePr>
        <xdr:cNvPr id="26489846" name="Chart 118">
          <a:extLst>
            <a:ext uri="{FF2B5EF4-FFF2-40B4-BE49-F238E27FC236}">
              <a16:creationId xmlns:a16="http://schemas.microsoft.com/office/drawing/2014/main" id="{00000000-0008-0000-0000-0000F6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1813</xdr:row>
      <xdr:rowOff>60959</xdr:rowOff>
    </xdr:from>
    <xdr:to>
      <xdr:col>19</xdr:col>
      <xdr:colOff>381000</xdr:colOff>
      <xdr:row>1858</xdr:row>
      <xdr:rowOff>85725</xdr:rowOff>
    </xdr:to>
    <xdr:graphicFrame macro="">
      <xdr:nvGraphicFramePr>
        <xdr:cNvPr id="26489847" name="Chart 119">
          <a:extLst>
            <a:ext uri="{FF2B5EF4-FFF2-40B4-BE49-F238E27FC236}">
              <a16:creationId xmlns:a16="http://schemas.microsoft.com/office/drawing/2014/main" id="{00000000-0008-0000-0000-0000F7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0</xdr:colOff>
      <xdr:row>767</xdr:row>
      <xdr:rowOff>20955</xdr:rowOff>
    </xdr:from>
    <xdr:to>
      <xdr:col>19</xdr:col>
      <xdr:colOff>403860</xdr:colOff>
      <xdr:row>803</xdr:row>
      <xdr:rowOff>169545</xdr:rowOff>
    </xdr:to>
    <xdr:graphicFrame macro="">
      <xdr:nvGraphicFramePr>
        <xdr:cNvPr id="26489848" name="Chart 120">
          <a:extLst>
            <a:ext uri="{FF2B5EF4-FFF2-40B4-BE49-F238E27FC236}">
              <a16:creationId xmlns:a16="http://schemas.microsoft.com/office/drawing/2014/main" id="{00000000-0008-0000-0000-0000F8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0</xdr:colOff>
      <xdr:row>1911</xdr:row>
      <xdr:rowOff>87630</xdr:rowOff>
    </xdr:from>
    <xdr:to>
      <xdr:col>19</xdr:col>
      <xdr:colOff>354330</xdr:colOff>
      <xdr:row>1954</xdr:row>
      <xdr:rowOff>15240</xdr:rowOff>
    </xdr:to>
    <xdr:graphicFrame macro="">
      <xdr:nvGraphicFramePr>
        <xdr:cNvPr id="26489849" name="Chart 86">
          <a:extLst>
            <a:ext uri="{FF2B5EF4-FFF2-40B4-BE49-F238E27FC236}">
              <a16:creationId xmlns:a16="http://schemas.microsoft.com/office/drawing/2014/main" id="{00000000-0008-0000-0000-0000F93394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0</xdr:colOff>
      <xdr:row>173</xdr:row>
      <xdr:rowOff>87630</xdr:rowOff>
    </xdr:from>
    <xdr:to>
      <xdr:col>19</xdr:col>
      <xdr:colOff>333375</xdr:colOff>
      <xdr:row>197</xdr:row>
      <xdr:rowOff>91440</xdr:rowOff>
    </xdr:to>
    <xdr:graphicFrame macro="">
      <xdr:nvGraphicFramePr>
        <xdr:cNvPr id="2" name="Diagramm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0</xdr:colOff>
      <xdr:row>451</xdr:row>
      <xdr:rowOff>76200</xdr:rowOff>
    </xdr:from>
    <xdr:to>
      <xdr:col>18</xdr:col>
      <xdr:colOff>695325</xdr:colOff>
      <xdr:row>476</xdr:row>
      <xdr:rowOff>5715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0</xdr:colOff>
      <xdr:row>1747</xdr:row>
      <xdr:rowOff>74295</xdr:rowOff>
    </xdr:from>
    <xdr:to>
      <xdr:col>19</xdr:col>
      <xdr:colOff>320040</xdr:colOff>
      <xdr:row>1774</xdr:row>
      <xdr:rowOff>38100</xdr:rowOff>
    </xdr:to>
    <xdr:graphicFrame macro="">
      <xdr:nvGraphicFramePr>
        <xdr:cNvPr id="4" name="Diagramm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0.03504</cdr:x>
      <cdr:y>0.91202</cdr:y>
    </cdr:from>
    <cdr:to>
      <cdr:x>0.57991</cdr:x>
      <cdr:y>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125" y="2962265"/>
          <a:ext cx="5677755" cy="285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lv-LV" sz="1000" b="0" i="0" strike="noStrike">
              <a:solidFill>
                <a:srgbClr val="FF0000"/>
              </a:solidFill>
              <a:latin typeface="Times New Roman"/>
              <a:cs typeface="Times New Roman"/>
            </a:rPr>
            <a:t>Sākot ar 2015. gadu</a:t>
          </a:r>
          <a:r>
            <a:rPr lang="lv-LV" sz="1000" b="0" i="0" strike="noStrike" baseline="0">
              <a:solidFill>
                <a:srgbClr val="FF0000"/>
              </a:solidFill>
              <a:latin typeface="Times New Roman"/>
              <a:cs typeface="Times New Roman"/>
            </a:rPr>
            <a:t> tiek rēķināts attiecībā pret pašvaldības sauszemes platību</a:t>
          </a:r>
          <a:endParaRPr lang="lv-LV" sz="1000" b="0" i="0" strike="noStrike">
            <a:solidFill>
              <a:srgbClr val="FF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1942</xdr:row>
      <xdr:rowOff>57150</xdr:rowOff>
    </xdr:from>
    <xdr:to>
      <xdr:col>8</xdr:col>
      <xdr:colOff>400050</xdr:colOff>
      <xdr:row>1981</xdr:row>
      <xdr:rowOff>9525</xdr:rowOff>
    </xdr:to>
    <xdr:graphicFrame macro="">
      <xdr:nvGraphicFramePr>
        <xdr:cNvPr id="5366073" name="Chart 1">
          <a:extLst>
            <a:ext uri="{FF2B5EF4-FFF2-40B4-BE49-F238E27FC236}">
              <a16:creationId xmlns:a16="http://schemas.microsoft.com/office/drawing/2014/main" id="{00000000-0008-0000-0100-000039E15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.Zuravska/My%20Documents/2012/Statistika/Kopsavilkumi/Galvenie_raditaji_1995_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Zuravska/Documents/2016/Statistika/Kopsavilkumi/Galvenie_raditaji_1995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Galvenie_raditaji_1995_2014%20(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ārskats_kopsavilkums"/>
      <sheetName val="Tautas skaitīšanas dati"/>
      <sheetName val="Sheet2"/>
    </sheetNames>
    <sheetDataSet>
      <sheetData sheetId="0">
        <row r="1697">
          <cell r="BT1697">
            <v>1023</v>
          </cell>
        </row>
        <row r="1698">
          <cell r="BT1698">
            <v>453</v>
          </cell>
        </row>
        <row r="1699">
          <cell r="BT1699">
            <v>315</v>
          </cell>
        </row>
        <row r="1700">
          <cell r="BT1700">
            <v>509</v>
          </cell>
        </row>
        <row r="1703">
          <cell r="BT1703">
            <v>1.5160690571049136</v>
          </cell>
        </row>
        <row r="1704">
          <cell r="BT1704">
            <v>1.3740470139771284</v>
          </cell>
        </row>
        <row r="1706">
          <cell r="BT1706">
            <v>1.2746858168761221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ārskats_kopsavilkums"/>
      <sheetName val="Eiro"/>
      <sheetName val="Sheet1"/>
    </sheetNames>
    <sheetDataSet>
      <sheetData sheetId="0"/>
      <sheetData sheetId="1">
        <row r="37">
          <cell r="CI37">
            <v>45.927818636973782</v>
          </cell>
        </row>
        <row r="1286">
          <cell r="CI1286">
            <v>1.2956913417352929</v>
          </cell>
        </row>
        <row r="1287">
          <cell r="CI1287">
            <v>1.1652705757213138</v>
          </cell>
        </row>
        <row r="1288">
          <cell r="CI1288">
            <v>1.5384615384615385</v>
          </cell>
        </row>
        <row r="1289">
          <cell r="CI1289">
            <v>1.1292217327459617</v>
          </cell>
        </row>
        <row r="1290">
          <cell r="CI1290">
            <v>1.4691943127962086</v>
          </cell>
        </row>
        <row r="1291">
          <cell r="CI1291">
            <v>1.2604340567612689</v>
          </cell>
        </row>
        <row r="1292">
          <cell r="CI1292">
            <v>1.1455847255369929</v>
          </cell>
        </row>
        <row r="1293">
          <cell r="CI1293">
            <v>1.8333333333333333</v>
          </cell>
        </row>
        <row r="1294">
          <cell r="CI1294">
            <v>1.0136986301369864</v>
          </cell>
        </row>
        <row r="1295">
          <cell r="CI1295">
            <v>1.4621848739495797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ārskats_kopsavilkums"/>
      <sheetName val="Eiro"/>
      <sheetName val="Sheet1"/>
    </sheetNames>
    <sheetDataSet>
      <sheetData sheetId="0"/>
      <sheetData sheetId="1">
        <row r="631">
          <cell r="BG631">
            <v>33.501665143512135</v>
          </cell>
        </row>
        <row r="633">
          <cell r="BG633">
            <v>1370.3055555555557</v>
          </cell>
        </row>
        <row r="1205">
          <cell r="AQ1205">
            <v>9.1348983253056826</v>
          </cell>
        </row>
        <row r="1206">
          <cell r="AQ1206">
            <v>9.5512606316215098</v>
          </cell>
        </row>
        <row r="1207">
          <cell r="AQ1207">
            <v>7.6070439735617938</v>
          </cell>
        </row>
        <row r="1208">
          <cell r="AQ1208">
            <v>10.049619998743797</v>
          </cell>
        </row>
        <row r="1209">
          <cell r="AQ1209">
            <v>9.2498970153166322</v>
          </cell>
        </row>
        <row r="1210">
          <cell r="AQ1210">
            <v>8.8500542603749572</v>
          </cell>
        </row>
        <row r="1211">
          <cell r="AQ1211">
            <v>10.410448652133427</v>
          </cell>
        </row>
        <row r="1212">
          <cell r="AQ1212">
            <v>7.8172143288167195</v>
          </cell>
        </row>
        <row r="1213">
          <cell r="AQ1213">
            <v>9.0801712682710765</v>
          </cell>
        </row>
        <row r="1214">
          <cell r="AQ1214">
            <v>8.8576664630421504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115"/>
  <sheetViews>
    <sheetView tabSelected="1" zoomScaleNormal="100" workbookViewId="0">
      <selection activeCell="AE1641" sqref="AE1641"/>
    </sheetView>
  </sheetViews>
  <sheetFormatPr defaultColWidth="9.109375" defaultRowHeight="13.2" outlineLevelRow="2" x14ac:dyDescent="0.25"/>
  <cols>
    <col min="1" max="1" width="9.88671875" style="8" customWidth="1"/>
    <col min="2" max="3" width="7.88671875" style="8" customWidth="1"/>
    <col min="4" max="4" width="10.44140625" style="8" customWidth="1"/>
    <col min="5" max="9" width="7.88671875" style="8" customWidth="1"/>
    <col min="10" max="10" width="8" style="8" customWidth="1"/>
    <col min="11" max="11" width="7.88671875" style="8" customWidth="1"/>
    <col min="12" max="17" width="6.6640625" style="8" customWidth="1"/>
    <col min="18" max="19" width="10.88671875" style="8" customWidth="1"/>
    <col min="20" max="20" width="7.33203125" style="8" customWidth="1"/>
    <col min="21" max="21" width="1.109375" style="3" customWidth="1"/>
    <col min="22" max="16384" width="9.109375" style="8"/>
  </cols>
  <sheetData>
    <row r="2" spans="1:21" x14ac:dyDescent="0.25">
      <c r="U2" s="2"/>
    </row>
    <row r="3" spans="1:21" x14ac:dyDescent="0.25">
      <c r="A3" s="4"/>
      <c r="B3" s="4" t="s">
        <v>0</v>
      </c>
      <c r="C3" s="4" t="s">
        <v>1</v>
      </c>
      <c r="D3" s="4" t="s">
        <v>2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U3" s="2" t="s">
        <v>79</v>
      </c>
    </row>
    <row r="4" spans="1:21" x14ac:dyDescent="0.25">
      <c r="A4" s="4">
        <v>1930</v>
      </c>
      <c r="B4" s="5">
        <v>57238</v>
      </c>
      <c r="C4" s="27">
        <v>25817</v>
      </c>
      <c r="D4" s="27">
        <v>31421</v>
      </c>
      <c r="E4" s="36">
        <f>C4/B4*100</f>
        <v>45.104650756490443</v>
      </c>
      <c r="F4" s="11"/>
      <c r="U4" s="2"/>
    </row>
    <row r="5" spans="1:21" x14ac:dyDescent="0.25">
      <c r="A5" s="4">
        <v>1990</v>
      </c>
      <c r="B5" s="27">
        <v>113826</v>
      </c>
      <c r="C5" s="27">
        <v>53565</v>
      </c>
      <c r="D5" s="27">
        <v>60772</v>
      </c>
      <c r="E5" s="36">
        <f t="shared" ref="E5:E30" si="0">C5/B5*100</f>
        <v>47.058668494017184</v>
      </c>
      <c r="F5" s="11"/>
      <c r="G5" s="27"/>
      <c r="U5" s="2"/>
    </row>
    <row r="6" spans="1:21" hidden="1" outlineLevel="1" x14ac:dyDescent="0.25">
      <c r="A6" s="4">
        <v>1995</v>
      </c>
      <c r="B6" s="27">
        <v>94165</v>
      </c>
      <c r="C6" s="27">
        <v>46424</v>
      </c>
      <c r="D6" s="27">
        <v>53847</v>
      </c>
      <c r="E6" s="36">
        <f t="shared" si="0"/>
        <v>49.300695587532523</v>
      </c>
      <c r="F6" s="11"/>
      <c r="G6" s="27"/>
      <c r="U6" s="2"/>
    </row>
    <row r="7" spans="1:21" collapsed="1" x14ac:dyDescent="0.25">
      <c r="A7" s="4">
        <v>2000</v>
      </c>
      <c r="B7" s="27">
        <v>87859</v>
      </c>
      <c r="C7" s="27">
        <v>39810</v>
      </c>
      <c r="D7" s="27">
        <v>48049</v>
      </c>
      <c r="E7" s="36">
        <f t="shared" si="0"/>
        <v>45.311237323438689</v>
      </c>
      <c r="F7" s="11"/>
      <c r="G7" s="27"/>
      <c r="U7" s="2"/>
    </row>
    <row r="8" spans="1:21" hidden="1" outlineLevel="1" x14ac:dyDescent="0.25">
      <c r="A8" s="4">
        <v>2001</v>
      </c>
      <c r="B8" s="27">
        <v>86372</v>
      </c>
      <c r="C8" s="27">
        <v>39042</v>
      </c>
      <c r="D8" s="27">
        <v>47330</v>
      </c>
      <c r="E8" s="36">
        <f t="shared" si="0"/>
        <v>45.20214884453295</v>
      </c>
      <c r="F8" s="11"/>
      <c r="G8" s="27"/>
      <c r="U8" s="2"/>
    </row>
    <row r="9" spans="1:21" hidden="1" outlineLevel="1" x14ac:dyDescent="0.25">
      <c r="A9" s="4">
        <v>2002</v>
      </c>
      <c r="B9" s="27">
        <v>85544</v>
      </c>
      <c r="C9" s="27">
        <v>38514</v>
      </c>
      <c r="D9" s="27">
        <v>47030</v>
      </c>
      <c r="E9" s="36">
        <f t="shared" si="0"/>
        <v>45.022444589918635</v>
      </c>
      <c r="F9" s="11"/>
      <c r="G9" s="27"/>
      <c r="U9" s="2"/>
    </row>
    <row r="10" spans="1:21" hidden="1" outlineLevel="1" x14ac:dyDescent="0.25">
      <c r="A10" s="4">
        <v>2003</v>
      </c>
      <c r="B10" s="27">
        <v>84569</v>
      </c>
      <c r="C10" s="27">
        <v>38016</v>
      </c>
      <c r="D10" s="27">
        <v>46553</v>
      </c>
      <c r="E10" s="36">
        <f t="shared" si="0"/>
        <v>44.952642221144863</v>
      </c>
      <c r="F10" s="11"/>
      <c r="G10" s="27"/>
      <c r="U10" s="2"/>
    </row>
    <row r="11" spans="1:21" hidden="1" outlineLevel="1" x14ac:dyDescent="0.25">
      <c r="A11" s="4">
        <v>2004</v>
      </c>
      <c r="B11" s="27">
        <v>83762</v>
      </c>
      <c r="C11" s="27">
        <v>37626</v>
      </c>
      <c r="D11" s="27">
        <v>46136</v>
      </c>
      <c r="E11" s="36">
        <f t="shared" si="0"/>
        <v>44.920130846923428</v>
      </c>
      <c r="F11" s="11"/>
      <c r="G11" s="27"/>
      <c r="U11" s="2"/>
    </row>
    <row r="12" spans="1:21" collapsed="1" x14ac:dyDescent="0.25">
      <c r="A12" s="4">
        <v>2005</v>
      </c>
      <c r="B12" s="27">
        <v>83041</v>
      </c>
      <c r="C12" s="27">
        <v>37257</v>
      </c>
      <c r="D12" s="27">
        <v>45784</v>
      </c>
      <c r="E12" s="36">
        <f t="shared" si="0"/>
        <v>44.865789188473165</v>
      </c>
      <c r="F12" s="11"/>
      <c r="G12" s="27"/>
      <c r="U12" s="2"/>
    </row>
    <row r="13" spans="1:21" hidden="1" outlineLevel="1" x14ac:dyDescent="0.25">
      <c r="A13" s="4">
        <v>2006</v>
      </c>
      <c r="B13" s="27">
        <v>82421</v>
      </c>
      <c r="C13" s="27">
        <v>36986</v>
      </c>
      <c r="D13" s="27">
        <v>45435</v>
      </c>
      <c r="E13" s="36">
        <f t="shared" si="0"/>
        <v>44.874485871319202</v>
      </c>
      <c r="F13" s="11"/>
      <c r="G13" s="27"/>
      <c r="U13" s="2"/>
    </row>
    <row r="14" spans="1:21" hidden="1" outlineLevel="1" x14ac:dyDescent="0.25">
      <c r="A14" s="4">
        <v>2007</v>
      </c>
      <c r="B14" s="27">
        <v>81748</v>
      </c>
      <c r="C14" s="27">
        <v>36688</v>
      </c>
      <c r="D14" s="27">
        <v>45060</v>
      </c>
      <c r="E14" s="36">
        <f t="shared" si="0"/>
        <v>44.879385428389682</v>
      </c>
      <c r="F14" s="11"/>
      <c r="G14" s="27"/>
      <c r="U14" s="2"/>
    </row>
    <row r="15" spans="1:21" hidden="1" outlineLevel="1" x14ac:dyDescent="0.25">
      <c r="A15" s="4">
        <v>2008</v>
      </c>
      <c r="B15" s="27">
        <v>80678</v>
      </c>
      <c r="C15" s="27">
        <v>36203</v>
      </c>
      <c r="D15" s="27">
        <v>44475</v>
      </c>
      <c r="E15" s="36">
        <f t="shared" si="0"/>
        <v>44.873447532164903</v>
      </c>
      <c r="F15" s="11"/>
      <c r="G15" s="27"/>
      <c r="U15" s="2"/>
    </row>
    <row r="16" spans="1:21" hidden="1" outlineLevel="1" x14ac:dyDescent="0.25">
      <c r="A16" s="4">
        <v>2009</v>
      </c>
      <c r="B16" s="27">
        <v>78913</v>
      </c>
      <c r="C16" s="27">
        <v>35372</v>
      </c>
      <c r="D16" s="27">
        <v>43541</v>
      </c>
      <c r="E16" s="36">
        <f t="shared" si="0"/>
        <v>44.824046735011976</v>
      </c>
      <c r="F16" s="11"/>
      <c r="G16" s="27"/>
      <c r="U16" s="2"/>
    </row>
    <row r="17" spans="1:21" collapsed="1" x14ac:dyDescent="0.25">
      <c r="A17" s="4">
        <v>2010</v>
      </c>
      <c r="B17" s="27">
        <v>76910</v>
      </c>
      <c r="C17" s="27">
        <v>34422</v>
      </c>
      <c r="D17" s="27">
        <v>42488</v>
      </c>
      <c r="E17" s="36">
        <f t="shared" si="0"/>
        <v>44.756208555454428</v>
      </c>
      <c r="F17" s="11"/>
      <c r="G17" s="27"/>
      <c r="U17" s="2"/>
    </row>
    <row r="18" spans="1:21" hidden="1" outlineLevel="1" x14ac:dyDescent="0.25">
      <c r="A18" s="4">
        <v>2011</v>
      </c>
      <c r="B18" s="72">
        <v>74478</v>
      </c>
      <c r="C18" s="72">
        <v>33055</v>
      </c>
      <c r="D18" s="72">
        <v>41423</v>
      </c>
      <c r="E18" s="36">
        <f t="shared" si="0"/>
        <v>44.382233679744353</v>
      </c>
      <c r="F18" s="11"/>
      <c r="G18" s="27"/>
      <c r="U18" s="2"/>
    </row>
    <row r="19" spans="1:21" hidden="1" outlineLevel="1" x14ac:dyDescent="0.25">
      <c r="A19" s="4">
        <v>2012</v>
      </c>
      <c r="B19" s="72">
        <v>73120</v>
      </c>
      <c r="C19" s="72">
        <v>32333</v>
      </c>
      <c r="D19" s="72">
        <v>40787</v>
      </c>
      <c r="E19" s="36">
        <f t="shared" si="0"/>
        <v>44.219091903719914</v>
      </c>
      <c r="F19" s="11"/>
      <c r="G19" s="27"/>
      <c r="U19" s="2"/>
    </row>
    <row r="20" spans="1:21" hidden="1" outlineLevel="1" x14ac:dyDescent="0.25">
      <c r="A20" s="4">
        <v>2013</v>
      </c>
      <c r="B20" s="72">
        <v>71588</v>
      </c>
      <c r="C20" s="72">
        <v>31633</v>
      </c>
      <c r="D20" s="72">
        <v>39955</v>
      </c>
      <c r="E20" s="36">
        <f t="shared" si="0"/>
        <v>44.187573336313349</v>
      </c>
      <c r="F20" s="11"/>
      <c r="G20" s="27"/>
      <c r="U20" s="2"/>
    </row>
    <row r="21" spans="1:21" hidden="1" outlineLevel="1" x14ac:dyDescent="0.25">
      <c r="A21" s="4">
        <v>2014</v>
      </c>
      <c r="B21" s="72">
        <v>70879</v>
      </c>
      <c r="C21" s="72">
        <v>31248</v>
      </c>
      <c r="D21" s="72">
        <v>39631</v>
      </c>
      <c r="E21" s="36">
        <f t="shared" si="0"/>
        <v>44.086400767505182</v>
      </c>
      <c r="F21" s="11"/>
      <c r="G21" s="27"/>
      <c r="U21" s="2"/>
    </row>
    <row r="22" spans="1:21" collapsed="1" x14ac:dyDescent="0.25">
      <c r="A22" s="8">
        <v>2015</v>
      </c>
      <c r="B22" s="72">
        <v>70228</v>
      </c>
      <c r="C22" s="72">
        <v>31013</v>
      </c>
      <c r="D22" s="72">
        <v>39215</v>
      </c>
      <c r="E22" s="19">
        <f t="shared" si="0"/>
        <v>44.160448823830947</v>
      </c>
      <c r="U22" s="2"/>
    </row>
    <row r="23" spans="1:21" hidden="1" outlineLevel="1" x14ac:dyDescent="0.25">
      <c r="A23" s="8">
        <v>2016</v>
      </c>
      <c r="B23" s="72">
        <v>69001</v>
      </c>
      <c r="C23" s="72">
        <v>30445</v>
      </c>
      <c r="D23" s="72">
        <v>38556</v>
      </c>
      <c r="E23" s="19">
        <f t="shared" si="0"/>
        <v>44.122548948565964</v>
      </c>
      <c r="U23" s="2"/>
    </row>
    <row r="24" spans="1:21" hidden="1" outlineLevel="1" x14ac:dyDescent="0.25">
      <c r="A24" s="8">
        <v>2017</v>
      </c>
      <c r="B24" s="72">
        <v>68769</v>
      </c>
      <c r="C24" s="72">
        <v>30435</v>
      </c>
      <c r="D24" s="72">
        <v>38334</v>
      </c>
      <c r="E24" s="19">
        <f t="shared" si="0"/>
        <v>44.256859922348738</v>
      </c>
      <c r="U24" s="2"/>
    </row>
    <row r="25" spans="1:21" hidden="1" outlineLevel="1" x14ac:dyDescent="0.25">
      <c r="A25" s="8">
        <v>2018</v>
      </c>
      <c r="B25" s="72">
        <v>68674</v>
      </c>
      <c r="C25" s="72">
        <v>30503</v>
      </c>
      <c r="D25" s="72">
        <v>38171</v>
      </c>
      <c r="E25" s="19">
        <f t="shared" si="0"/>
        <v>44.417101086291751</v>
      </c>
      <c r="U25" s="2"/>
    </row>
    <row r="26" spans="1:21" hidden="1" outlineLevel="1" x14ac:dyDescent="0.25">
      <c r="A26" s="8">
        <v>2019</v>
      </c>
      <c r="B26" s="72">
        <v>68359</v>
      </c>
      <c r="C26" s="72">
        <v>30430</v>
      </c>
      <c r="D26" s="72">
        <v>37929</v>
      </c>
      <c r="E26" s="19">
        <f t="shared" si="0"/>
        <v>44.514987053643267</v>
      </c>
      <c r="U26" s="2"/>
    </row>
    <row r="27" spans="1:21" collapsed="1" x14ac:dyDescent="0.25">
      <c r="A27" s="8">
        <v>2020</v>
      </c>
      <c r="B27" s="11">
        <v>67964</v>
      </c>
      <c r="C27" s="11">
        <v>30355</v>
      </c>
      <c r="D27" s="11">
        <v>37609</v>
      </c>
      <c r="E27" s="19">
        <f t="shared" si="0"/>
        <v>44.663351185921954</v>
      </c>
      <c r="U27" s="2"/>
    </row>
    <row r="28" spans="1:21" x14ac:dyDescent="0.25">
      <c r="A28" s="8">
        <v>2021</v>
      </c>
      <c r="B28" s="11">
        <v>67360</v>
      </c>
      <c r="C28" s="11">
        <v>30157</v>
      </c>
      <c r="D28" s="11">
        <v>37203</v>
      </c>
      <c r="E28" s="19">
        <f t="shared" si="0"/>
        <v>44.76989311163895</v>
      </c>
      <c r="U28" s="2"/>
    </row>
    <row r="29" spans="1:21" x14ac:dyDescent="0.25">
      <c r="A29" s="8">
        <v>2022</v>
      </c>
      <c r="B29" s="11">
        <v>67088</v>
      </c>
      <c r="C29" s="11">
        <v>30001</v>
      </c>
      <c r="D29" s="11">
        <v>37087</v>
      </c>
      <c r="E29" s="19">
        <f t="shared" si="0"/>
        <v>44.718876699260676</v>
      </c>
      <c r="U29" s="2"/>
    </row>
    <row r="30" spans="1:21" x14ac:dyDescent="0.25">
      <c r="A30" s="8">
        <v>2023</v>
      </c>
      <c r="B30" s="11">
        <v>66680</v>
      </c>
      <c r="C30" s="11">
        <v>29836</v>
      </c>
      <c r="D30" s="11">
        <v>36844</v>
      </c>
      <c r="E30" s="19">
        <f t="shared" si="0"/>
        <v>44.745050989802039</v>
      </c>
      <c r="U30" s="2"/>
    </row>
    <row r="31" spans="1:21" x14ac:dyDescent="0.25">
      <c r="U31" s="2"/>
    </row>
    <row r="32" spans="1:21" x14ac:dyDescent="0.25">
      <c r="U32" s="2"/>
    </row>
    <row r="33" spans="1:21" x14ac:dyDescent="0.25">
      <c r="U33" s="2"/>
    </row>
    <row r="34" spans="1:21" x14ac:dyDescent="0.25">
      <c r="U34" s="2"/>
    </row>
    <row r="35" spans="1:21" x14ac:dyDescent="0.25">
      <c r="U35" s="2"/>
    </row>
    <row r="36" spans="1:21" x14ac:dyDescent="0.25">
      <c r="U36" s="2"/>
    </row>
    <row r="37" spans="1:21" x14ac:dyDescent="0.25">
      <c r="U37" s="2"/>
    </row>
    <row r="38" spans="1:21" x14ac:dyDescent="0.25">
      <c r="U38" s="2"/>
    </row>
    <row r="39" spans="1:21" x14ac:dyDescent="0.25">
      <c r="U39" s="2"/>
    </row>
    <row r="40" spans="1:21" x14ac:dyDescent="0.25">
      <c r="U40" s="2"/>
    </row>
    <row r="41" spans="1:21" x14ac:dyDescent="0.25">
      <c r="U41" s="2"/>
    </row>
    <row r="42" spans="1:21" s="2" customFormat="1" ht="5.25" customHeight="1" x14ac:dyDescent="0.2"/>
    <row r="43" spans="1:21" x14ac:dyDescent="0.25">
      <c r="U43" s="2"/>
    </row>
    <row r="44" spans="1:21" x14ac:dyDescent="0.25">
      <c r="A44" s="14"/>
      <c r="B44" s="14" t="s">
        <v>21</v>
      </c>
      <c r="C44" s="14" t="s">
        <v>22</v>
      </c>
      <c r="D44" s="8" t="s">
        <v>23</v>
      </c>
      <c r="U44" s="2"/>
    </row>
    <row r="45" spans="1:21" x14ac:dyDescent="0.25">
      <c r="A45" s="6" t="s">
        <v>3</v>
      </c>
      <c r="B45" s="19">
        <v>5.6355048021189367</v>
      </c>
      <c r="C45" s="19">
        <v>2.8377857151252055</v>
      </c>
      <c r="D45" s="19">
        <v>50.355483932126269</v>
      </c>
      <c r="U45" s="2"/>
    </row>
    <row r="46" spans="1:21" x14ac:dyDescent="0.25">
      <c r="A46" s="6" t="s">
        <v>4</v>
      </c>
      <c r="B46" s="19">
        <v>5.6602557854059246</v>
      </c>
      <c r="C46" s="19">
        <v>2.9094309509923622</v>
      </c>
      <c r="D46" s="19">
        <v>51.401050788091062</v>
      </c>
      <c r="U46" s="2"/>
    </row>
    <row r="47" spans="1:21" x14ac:dyDescent="0.25">
      <c r="A47" s="6" t="s">
        <v>5</v>
      </c>
      <c r="B47" s="19">
        <v>5.5913315081170705</v>
      </c>
      <c r="C47" s="19">
        <v>3.2905307266160233</v>
      </c>
      <c r="D47" s="19">
        <v>58.850574712643677</v>
      </c>
      <c r="U47" s="2"/>
    </row>
    <row r="48" spans="1:21" x14ac:dyDescent="0.25">
      <c r="A48" s="6" t="s">
        <v>6</v>
      </c>
      <c r="B48" s="19">
        <v>5.3015484177620156</v>
      </c>
      <c r="C48" s="19">
        <v>2.5776494031187731</v>
      </c>
      <c r="D48" s="19">
        <v>48.620689655172413</v>
      </c>
      <c r="U48" s="2"/>
    </row>
    <row r="49" spans="1:21" x14ac:dyDescent="0.25">
      <c r="A49" s="6" t="s">
        <v>146</v>
      </c>
      <c r="B49" s="19">
        <v>4.7754137115839246</v>
      </c>
      <c r="C49" s="19">
        <v>3.3096926713947989</v>
      </c>
      <c r="D49" s="19">
        <v>69.306930693069305</v>
      </c>
      <c r="U49" s="2"/>
    </row>
    <row r="50" spans="1:21" x14ac:dyDescent="0.25">
      <c r="A50" s="6" t="s">
        <v>7</v>
      </c>
      <c r="B50" s="19">
        <v>6.4041109023277212</v>
      </c>
      <c r="C50" s="19">
        <v>3.0103156037887793</v>
      </c>
      <c r="D50" s="19">
        <v>47.005988023952092</v>
      </c>
      <c r="U50" s="2"/>
    </row>
    <row r="51" spans="1:21" x14ac:dyDescent="0.25">
      <c r="A51" s="6" t="s">
        <v>8</v>
      </c>
      <c r="B51" s="19">
        <v>6.1337732453509304</v>
      </c>
      <c r="C51" s="19">
        <v>2.7744451109778048</v>
      </c>
      <c r="D51" s="19">
        <v>45.232273838630803</v>
      </c>
      <c r="U51" s="2"/>
    </row>
    <row r="52" spans="1:21" x14ac:dyDescent="0.25">
      <c r="A52" s="6" t="s">
        <v>9</v>
      </c>
      <c r="B52" s="19">
        <v>5.3576212161800161</v>
      </c>
      <c r="C52" s="19">
        <v>2.9466916688990086</v>
      </c>
      <c r="D52" s="19">
        <v>55.000000000000007</v>
      </c>
      <c r="U52" s="2"/>
    </row>
    <row r="53" spans="1:21" x14ac:dyDescent="0.25">
      <c r="A53" s="6" t="s">
        <v>147</v>
      </c>
      <c r="B53" s="19">
        <v>5.4522702895959956</v>
      </c>
      <c r="C53" s="19">
        <v>2.1004647836968182</v>
      </c>
      <c r="D53" s="19">
        <v>38.524590163934427</v>
      </c>
      <c r="U53" s="2"/>
    </row>
    <row r="54" spans="1:21" x14ac:dyDescent="0.25">
      <c r="A54" s="6" t="s">
        <v>10</v>
      </c>
      <c r="B54" s="19">
        <v>6.3737206594349454</v>
      </c>
      <c r="C54" s="19">
        <v>3.4932892075749216</v>
      </c>
      <c r="D54" s="19">
        <v>54.807692307692314</v>
      </c>
      <c r="U54" s="2"/>
    </row>
    <row r="55" spans="1:21" x14ac:dyDescent="0.25">
      <c r="A55" s="6"/>
      <c r="B55" s="19"/>
      <c r="C55" s="19"/>
      <c r="U55" s="2"/>
    </row>
    <row r="56" spans="1:21" x14ac:dyDescent="0.25">
      <c r="U56" s="2"/>
    </row>
    <row r="57" spans="1:21" x14ac:dyDescent="0.25">
      <c r="U57" s="2"/>
    </row>
    <row r="58" spans="1:21" x14ac:dyDescent="0.25">
      <c r="U58" s="2"/>
    </row>
    <row r="59" spans="1:21" x14ac:dyDescent="0.25">
      <c r="U59" s="2"/>
    </row>
    <row r="60" spans="1:21" x14ac:dyDescent="0.25">
      <c r="U60" s="2"/>
    </row>
    <row r="61" spans="1:21" x14ac:dyDescent="0.25">
      <c r="U61" s="2"/>
    </row>
    <row r="62" spans="1:21" x14ac:dyDescent="0.25">
      <c r="U62" s="2"/>
    </row>
    <row r="63" spans="1:21" x14ac:dyDescent="0.25">
      <c r="U63" s="2"/>
    </row>
    <row r="64" spans="1:21" x14ac:dyDescent="0.25">
      <c r="U64" s="2"/>
    </row>
    <row r="65" spans="1:21" x14ac:dyDescent="0.25">
      <c r="U65" s="2"/>
    </row>
    <row r="66" spans="1:21" x14ac:dyDescent="0.25">
      <c r="U66" s="2"/>
    </row>
    <row r="67" spans="1:21" x14ac:dyDescent="0.25">
      <c r="U67" s="2"/>
    </row>
    <row r="68" spans="1:21" s="2" customFormat="1" ht="5.25" customHeight="1" x14ac:dyDescent="0.2"/>
    <row r="69" spans="1:21" x14ac:dyDescent="0.25">
      <c r="U69" s="2"/>
    </row>
    <row r="70" spans="1:21" x14ac:dyDescent="0.25">
      <c r="A70" s="14"/>
      <c r="B70" s="14" t="s">
        <v>151</v>
      </c>
      <c r="C70" s="14" t="s">
        <v>152</v>
      </c>
      <c r="D70" s="14" t="s">
        <v>23</v>
      </c>
      <c r="U70" s="2"/>
    </row>
    <row r="71" spans="1:21" hidden="1" outlineLevel="1" x14ac:dyDescent="0.25">
      <c r="A71" s="7" t="s">
        <v>17</v>
      </c>
      <c r="B71" s="37">
        <v>-8.6999999999999993</v>
      </c>
      <c r="C71" s="37">
        <v>-1.9</v>
      </c>
      <c r="D71" s="37">
        <v>96.747967479674799</v>
      </c>
      <c r="U71" s="2"/>
    </row>
    <row r="72" spans="1:21" hidden="1" outlineLevel="1" x14ac:dyDescent="0.25">
      <c r="A72" s="7" t="s">
        <v>18</v>
      </c>
      <c r="B72" s="37">
        <v>-21</v>
      </c>
      <c r="C72" s="37">
        <v>10.9</v>
      </c>
      <c r="D72" s="37">
        <v>74.100719424460422</v>
      </c>
      <c r="U72" s="2"/>
    </row>
    <row r="73" spans="1:21" hidden="1" outlineLevel="1" x14ac:dyDescent="0.25">
      <c r="A73" s="7" t="s">
        <v>19</v>
      </c>
      <c r="B73" s="37">
        <v>-31.2</v>
      </c>
      <c r="C73" s="37">
        <v>12</v>
      </c>
      <c r="D73" s="37">
        <v>63.895486935866984</v>
      </c>
      <c r="U73" s="2"/>
    </row>
    <row r="74" spans="1:21" hidden="1" outlineLevel="1" x14ac:dyDescent="0.25">
      <c r="A74" s="7" t="s">
        <v>20</v>
      </c>
      <c r="B74" s="37">
        <v>-34</v>
      </c>
      <c r="C74" s="37">
        <v>13.7</v>
      </c>
      <c r="D74" s="37">
        <v>60.280373831775705</v>
      </c>
      <c r="U74" s="2"/>
    </row>
    <row r="75" spans="1:21" collapsed="1" x14ac:dyDescent="0.25">
      <c r="A75" s="7" t="s">
        <v>96</v>
      </c>
      <c r="B75" s="13">
        <v>-11.5</v>
      </c>
      <c r="C75" s="13">
        <v>44.7</v>
      </c>
      <c r="D75" s="37">
        <v>63.6</v>
      </c>
      <c r="U75" s="2"/>
    </row>
    <row r="76" spans="1:21" hidden="1" outlineLevel="1" x14ac:dyDescent="0.25">
      <c r="A76" s="12">
        <v>2006</v>
      </c>
      <c r="B76" s="13">
        <v>-8.1999999999999993</v>
      </c>
      <c r="C76" s="13">
        <v>75.5</v>
      </c>
      <c r="D76" s="14">
        <v>54.4</v>
      </c>
      <c r="U76" s="2"/>
    </row>
    <row r="77" spans="1:21" hidden="1" outlineLevel="1" x14ac:dyDescent="0.25">
      <c r="A77" s="12">
        <v>2007</v>
      </c>
      <c r="B77" s="13">
        <v>-23.8</v>
      </c>
      <c r="C77" s="13">
        <v>71</v>
      </c>
      <c r="D77" s="14">
        <v>46.3</v>
      </c>
      <c r="U77" s="2"/>
    </row>
    <row r="78" spans="1:21" hidden="1" outlineLevel="1" x14ac:dyDescent="0.25">
      <c r="A78" s="12">
        <v>2008</v>
      </c>
      <c r="B78" s="13">
        <v>-25.3</v>
      </c>
      <c r="C78" s="13">
        <v>33</v>
      </c>
      <c r="D78" s="14">
        <v>58.4</v>
      </c>
      <c r="U78" s="2"/>
    </row>
    <row r="79" spans="1:21" hidden="1" outlineLevel="1" x14ac:dyDescent="0.25">
      <c r="A79" s="12">
        <v>2009</v>
      </c>
      <c r="B79" s="13">
        <v>-35.799999999999997</v>
      </c>
      <c r="C79" s="13">
        <v>-3.5</v>
      </c>
      <c r="D79" s="14">
        <v>69.099999999999994</v>
      </c>
      <c r="U79" s="2"/>
    </row>
    <row r="80" spans="1:21" collapsed="1" x14ac:dyDescent="0.25">
      <c r="A80" s="12">
        <v>2010</v>
      </c>
      <c r="B80" s="13">
        <v>-34.299999999999997</v>
      </c>
      <c r="C80" s="13">
        <v>-1.6</v>
      </c>
      <c r="D80" s="14">
        <v>69.5</v>
      </c>
      <c r="U80" s="2"/>
    </row>
    <row r="81" spans="1:21" x14ac:dyDescent="0.25">
      <c r="A81" s="12">
        <v>2012</v>
      </c>
      <c r="B81" s="13">
        <v>-27.9</v>
      </c>
      <c r="C81" s="13">
        <v>12.2</v>
      </c>
      <c r="D81" s="14">
        <v>66.8</v>
      </c>
      <c r="U81" s="2"/>
    </row>
    <row r="82" spans="1:21" x14ac:dyDescent="0.25">
      <c r="A82" s="12">
        <v>2013</v>
      </c>
      <c r="B82" s="13">
        <v>-21.2</v>
      </c>
      <c r="C82" s="13">
        <v>28.7</v>
      </c>
      <c r="D82" s="14">
        <v>63.6</v>
      </c>
      <c r="U82" s="2"/>
    </row>
    <row r="83" spans="1:21" x14ac:dyDescent="0.25">
      <c r="A83" s="28">
        <v>2014</v>
      </c>
      <c r="B83" s="34">
        <v>-38.6</v>
      </c>
      <c r="C83" s="34">
        <v>31.3</v>
      </c>
      <c r="D83" s="30">
        <v>48.7</v>
      </c>
      <c r="U83" s="2"/>
    </row>
    <row r="84" spans="1:21" x14ac:dyDescent="0.25">
      <c r="A84" s="28">
        <v>2015</v>
      </c>
      <c r="B84" s="34">
        <v>-38.9</v>
      </c>
      <c r="C84" s="34">
        <v>37.5</v>
      </c>
      <c r="D84" s="30">
        <v>46.2</v>
      </c>
      <c r="U84" s="2"/>
    </row>
    <row r="85" spans="1:21" x14ac:dyDescent="0.25">
      <c r="A85" s="28">
        <v>2016</v>
      </c>
      <c r="B85" s="34">
        <v>-34</v>
      </c>
      <c r="C85" s="34">
        <v>33</v>
      </c>
      <c r="D85" s="30">
        <v>51.6</v>
      </c>
      <c r="U85" s="2"/>
    </row>
    <row r="86" spans="1:21" x14ac:dyDescent="0.25">
      <c r="A86" s="28">
        <v>2017</v>
      </c>
      <c r="B86" s="34">
        <v>-39.1</v>
      </c>
      <c r="C86" s="34">
        <v>34</v>
      </c>
      <c r="D86" s="30">
        <v>47.2</v>
      </c>
      <c r="U86" s="2"/>
    </row>
    <row r="87" spans="1:21" x14ac:dyDescent="0.25">
      <c r="A87" s="28">
        <v>2018</v>
      </c>
      <c r="B87" s="34">
        <v>-36.6</v>
      </c>
      <c r="C87" s="34">
        <v>39.9</v>
      </c>
      <c r="D87" s="30">
        <v>47.1</v>
      </c>
      <c r="U87" s="2"/>
    </row>
    <row r="88" spans="1:21" x14ac:dyDescent="0.25">
      <c r="A88" s="28">
        <v>2019</v>
      </c>
      <c r="B88" s="34">
        <v>-39.9</v>
      </c>
      <c r="C88" s="34">
        <v>37.5</v>
      </c>
      <c r="D88" s="30">
        <v>45.5</v>
      </c>
      <c r="U88" s="2"/>
    </row>
    <row r="89" spans="1:21" x14ac:dyDescent="0.25">
      <c r="A89" s="28">
        <v>2020</v>
      </c>
      <c r="B89" s="34">
        <v>-50.1</v>
      </c>
      <c r="C89" s="34">
        <v>3.7</v>
      </c>
      <c r="D89" s="34">
        <v>50</v>
      </c>
      <c r="U89" s="2"/>
    </row>
    <row r="90" spans="1:21" x14ac:dyDescent="0.25">
      <c r="A90" s="28">
        <v>2021</v>
      </c>
      <c r="B90" s="34">
        <v>-50.1</v>
      </c>
      <c r="C90" s="34">
        <v>13.3</v>
      </c>
      <c r="D90" s="30">
        <v>45.8</v>
      </c>
      <c r="U90" s="2"/>
    </row>
    <row r="91" spans="1:21" x14ac:dyDescent="0.25">
      <c r="A91" s="28">
        <v>2022</v>
      </c>
      <c r="B91" s="65">
        <v>-51.7</v>
      </c>
      <c r="C91" s="29">
        <v>10.9</v>
      </c>
      <c r="D91" s="30">
        <v>45.3</v>
      </c>
      <c r="U91" s="2"/>
    </row>
    <row r="92" spans="1:21" x14ac:dyDescent="0.25">
      <c r="A92" s="28">
        <v>2023</v>
      </c>
      <c r="B92" s="65">
        <v>-52.7</v>
      </c>
      <c r="C92" s="29">
        <v>8.8000000000000007</v>
      </c>
      <c r="D92" s="30">
        <v>45.2</v>
      </c>
      <c r="U92" s="2"/>
    </row>
    <row r="93" spans="1:21" x14ac:dyDescent="0.25">
      <c r="A93" s="28"/>
      <c r="B93" s="29"/>
      <c r="C93" s="29"/>
      <c r="D93" s="30"/>
      <c r="U93" s="2"/>
    </row>
    <row r="94" spans="1:21" x14ac:dyDescent="0.25">
      <c r="A94" s="28"/>
      <c r="B94" s="29"/>
      <c r="C94" s="29"/>
      <c r="D94" s="30"/>
      <c r="U94" s="2"/>
    </row>
    <row r="95" spans="1:21" x14ac:dyDescent="0.25">
      <c r="U95" s="2"/>
    </row>
    <row r="96" spans="1:21" x14ac:dyDescent="0.25">
      <c r="U96" s="2"/>
    </row>
    <row r="97" spans="1:21" x14ac:dyDescent="0.25">
      <c r="U97" s="2"/>
    </row>
    <row r="98" spans="1:21" x14ac:dyDescent="0.25">
      <c r="U98" s="2"/>
    </row>
    <row r="99" spans="1:21" x14ac:dyDescent="0.25">
      <c r="U99" s="2"/>
    </row>
    <row r="100" spans="1:21" x14ac:dyDescent="0.25">
      <c r="U100" s="2"/>
    </row>
    <row r="101" spans="1:21" x14ac:dyDescent="0.25">
      <c r="U101" s="2"/>
    </row>
    <row r="102" spans="1:21" s="2" customFormat="1" ht="5.25" customHeight="1" x14ac:dyDescent="0.2"/>
    <row r="103" spans="1:21" x14ac:dyDescent="0.25">
      <c r="U103" s="2"/>
    </row>
    <row r="104" spans="1:21" x14ac:dyDescent="0.25">
      <c r="B104" s="8" t="s">
        <v>27</v>
      </c>
      <c r="C104" s="8" t="s">
        <v>28</v>
      </c>
      <c r="D104" s="8" t="s">
        <v>29</v>
      </c>
      <c r="U104" s="2"/>
    </row>
    <row r="105" spans="1:21" x14ac:dyDescent="0.25">
      <c r="A105" s="8">
        <v>1995</v>
      </c>
      <c r="B105" s="18">
        <v>707</v>
      </c>
      <c r="C105" s="18">
        <v>343.06408626214335</v>
      </c>
      <c r="D105" s="18">
        <v>363.93421833409627</v>
      </c>
      <c r="U105" s="2"/>
    </row>
    <row r="106" spans="1:21" hidden="1" outlineLevel="1" x14ac:dyDescent="0.25">
      <c r="A106" s="8">
        <v>1996</v>
      </c>
      <c r="B106" s="18">
        <v>689</v>
      </c>
      <c r="C106" s="18">
        <v>328.48743370194472</v>
      </c>
      <c r="D106" s="18">
        <v>360.62249107359514</v>
      </c>
      <c r="U106" s="2"/>
    </row>
    <row r="107" spans="1:21" hidden="1" outlineLevel="1" x14ac:dyDescent="0.25">
      <c r="A107" s="8">
        <v>1997</v>
      </c>
      <c r="B107" s="18">
        <v>689</v>
      </c>
      <c r="C107" s="18">
        <v>328.125</v>
      </c>
      <c r="D107" s="18">
        <v>361.11111111111109</v>
      </c>
      <c r="U107" s="2"/>
    </row>
    <row r="108" spans="1:21" hidden="1" outlineLevel="1" x14ac:dyDescent="0.25">
      <c r="A108" s="8">
        <v>1998</v>
      </c>
      <c r="B108" s="18">
        <v>659</v>
      </c>
      <c r="C108" s="18">
        <v>303.61635882053713</v>
      </c>
      <c r="D108" s="18">
        <v>355.02929362030557</v>
      </c>
      <c r="U108" s="2"/>
    </row>
    <row r="109" spans="1:21" hidden="1" outlineLevel="1" x14ac:dyDescent="0.25">
      <c r="A109" s="8">
        <v>1999</v>
      </c>
      <c r="B109" s="18">
        <v>652</v>
      </c>
      <c r="C109" s="18">
        <v>297.64347826086959</v>
      </c>
      <c r="D109" s="18">
        <v>354.46956521739128</v>
      </c>
      <c r="U109" s="2"/>
    </row>
    <row r="110" spans="1:21" collapsed="1" x14ac:dyDescent="0.25">
      <c r="A110" s="8">
        <v>2000</v>
      </c>
      <c r="B110" s="18">
        <v>659</v>
      </c>
      <c r="C110" s="18">
        <v>282.75836403557742</v>
      </c>
      <c r="D110" s="18">
        <v>375.83268207361095</v>
      </c>
      <c r="U110" s="2"/>
    </row>
    <row r="111" spans="1:21" hidden="1" outlineLevel="1" x14ac:dyDescent="0.25">
      <c r="A111" s="8">
        <v>2001</v>
      </c>
      <c r="B111" s="18">
        <v>650</v>
      </c>
      <c r="C111" s="18">
        <v>270.91701080500087</v>
      </c>
      <c r="D111" s="18">
        <v>379.1555882408403</v>
      </c>
      <c r="U111" s="2"/>
    </row>
    <row r="112" spans="1:21" hidden="1" outlineLevel="1" x14ac:dyDescent="0.25">
      <c r="A112" s="8">
        <v>2002</v>
      </c>
      <c r="B112" s="18">
        <v>611</v>
      </c>
      <c r="C112" s="18">
        <v>257.03864734299515</v>
      </c>
      <c r="D112" s="18">
        <v>354.26731078904993</v>
      </c>
      <c r="U112" s="2"/>
    </row>
    <row r="113" spans="1:21" hidden="1" outlineLevel="1" x14ac:dyDescent="0.25">
      <c r="A113" s="8">
        <v>2003</v>
      </c>
      <c r="B113" s="18">
        <v>602</v>
      </c>
      <c r="C113" s="18">
        <v>249</v>
      </c>
      <c r="D113" s="18">
        <v>353</v>
      </c>
      <c r="U113" s="2"/>
    </row>
    <row r="114" spans="1:21" hidden="1" outlineLevel="1" x14ac:dyDescent="0.25">
      <c r="A114" s="8">
        <v>2004</v>
      </c>
      <c r="B114" s="18">
        <v>580</v>
      </c>
      <c r="C114" s="18">
        <v>239</v>
      </c>
      <c r="D114" s="18">
        <v>341</v>
      </c>
      <c r="U114" s="2"/>
    </row>
    <row r="115" spans="1:21" collapsed="1" x14ac:dyDescent="0.25">
      <c r="A115" s="8">
        <v>2005</v>
      </c>
      <c r="B115" s="8">
        <v>575</v>
      </c>
      <c r="C115" s="8">
        <v>236</v>
      </c>
      <c r="D115" s="8">
        <v>339</v>
      </c>
      <c r="U115" s="2"/>
    </row>
    <row r="116" spans="1:21" hidden="1" outlineLevel="1" x14ac:dyDescent="0.25">
      <c r="A116" s="8">
        <v>2006</v>
      </c>
      <c r="B116" s="8">
        <v>555</v>
      </c>
      <c r="C116" s="8">
        <v>230</v>
      </c>
      <c r="D116" s="8">
        <v>325</v>
      </c>
      <c r="U116" s="2"/>
    </row>
    <row r="117" spans="1:21" hidden="1" outlineLevel="1" x14ac:dyDescent="0.25">
      <c r="A117" s="8">
        <v>2007</v>
      </c>
      <c r="B117" s="8">
        <v>553</v>
      </c>
      <c r="C117" s="8">
        <v>229</v>
      </c>
      <c r="D117" s="8">
        <v>324</v>
      </c>
      <c r="U117" s="2"/>
    </row>
    <row r="118" spans="1:21" hidden="1" outlineLevel="1" x14ac:dyDescent="0.25">
      <c r="A118" s="8">
        <v>2008</v>
      </c>
      <c r="B118" s="8">
        <v>545</v>
      </c>
      <c r="C118" s="8">
        <v>231</v>
      </c>
      <c r="D118" s="8">
        <v>314</v>
      </c>
      <c r="U118" s="2"/>
    </row>
    <row r="119" spans="1:21" hidden="1" outlineLevel="1" x14ac:dyDescent="0.25">
      <c r="A119" s="8">
        <v>2009</v>
      </c>
      <c r="B119" s="8">
        <v>549</v>
      </c>
      <c r="C119" s="8">
        <v>231</v>
      </c>
      <c r="D119" s="8">
        <v>318</v>
      </c>
      <c r="U119" s="2"/>
    </row>
    <row r="120" spans="1:21" collapsed="1" x14ac:dyDescent="0.25">
      <c r="A120" s="8">
        <v>2010</v>
      </c>
      <c r="B120" s="8">
        <v>599</v>
      </c>
      <c r="C120" s="8">
        <v>246</v>
      </c>
      <c r="D120" s="8">
        <v>353</v>
      </c>
      <c r="U120" s="2"/>
    </row>
    <row r="121" spans="1:21" hidden="1" outlineLevel="1" x14ac:dyDescent="0.25">
      <c r="A121" s="8">
        <v>2011</v>
      </c>
      <c r="B121" s="8">
        <v>617</v>
      </c>
      <c r="C121" s="8">
        <v>250</v>
      </c>
      <c r="D121" s="8">
        <v>367</v>
      </c>
      <c r="U121" s="2"/>
    </row>
    <row r="122" spans="1:21" hidden="1" outlineLevel="1" x14ac:dyDescent="0.25">
      <c r="A122" s="8">
        <v>2012</v>
      </c>
      <c r="B122" s="8">
        <v>640</v>
      </c>
      <c r="C122" s="8">
        <v>259</v>
      </c>
      <c r="D122" s="8">
        <v>381</v>
      </c>
      <c r="U122" s="2"/>
    </row>
    <row r="123" spans="1:21" hidden="1" outlineLevel="1" x14ac:dyDescent="0.25">
      <c r="A123" s="8">
        <v>2013</v>
      </c>
      <c r="B123" s="8">
        <v>660</v>
      </c>
      <c r="C123" s="8">
        <v>267</v>
      </c>
      <c r="D123" s="8">
        <v>393</v>
      </c>
      <c r="U123" s="2"/>
    </row>
    <row r="124" spans="1:21" hidden="1" outlineLevel="1" x14ac:dyDescent="0.25">
      <c r="A124" s="8">
        <v>2014</v>
      </c>
      <c r="B124" s="8">
        <v>679</v>
      </c>
      <c r="C124" s="8">
        <v>276</v>
      </c>
      <c r="D124" s="8">
        <v>403</v>
      </c>
      <c r="U124" s="2"/>
    </row>
    <row r="125" spans="1:21" collapsed="1" x14ac:dyDescent="0.25">
      <c r="A125" s="8">
        <v>2015</v>
      </c>
      <c r="B125" s="8">
        <f>C125+D125</f>
        <v>694</v>
      </c>
      <c r="C125" s="8">
        <v>281</v>
      </c>
      <c r="D125" s="8">
        <v>413</v>
      </c>
      <c r="U125" s="2"/>
    </row>
    <row r="126" spans="1:21" x14ac:dyDescent="0.25">
      <c r="A126" s="8">
        <v>2016</v>
      </c>
      <c r="B126" s="8">
        <v>680</v>
      </c>
      <c r="C126" s="8">
        <v>287</v>
      </c>
      <c r="D126" s="8">
        <v>393</v>
      </c>
      <c r="U126" s="2"/>
    </row>
    <row r="127" spans="1:21" x14ac:dyDescent="0.25">
      <c r="A127" s="8">
        <v>2017</v>
      </c>
      <c r="B127" s="8">
        <v>686</v>
      </c>
      <c r="C127" s="8">
        <v>289</v>
      </c>
      <c r="D127" s="8">
        <v>397</v>
      </c>
      <c r="U127" s="2"/>
    </row>
    <row r="128" spans="1:21" x14ac:dyDescent="0.25">
      <c r="A128" s="8">
        <v>2018</v>
      </c>
      <c r="B128" s="8">
        <v>690</v>
      </c>
      <c r="C128" s="8">
        <v>291</v>
      </c>
      <c r="D128" s="8">
        <v>399</v>
      </c>
      <c r="U128" s="2"/>
    </row>
    <row r="129" spans="1:21" x14ac:dyDescent="0.25">
      <c r="A129" s="8">
        <v>2019</v>
      </c>
      <c r="B129" s="8">
        <v>699</v>
      </c>
      <c r="C129" s="8">
        <v>294</v>
      </c>
      <c r="D129" s="8">
        <v>405</v>
      </c>
      <c r="U129" s="2"/>
    </row>
    <row r="130" spans="1:21" x14ac:dyDescent="0.25">
      <c r="A130" s="8">
        <v>2020</v>
      </c>
      <c r="B130" s="8">
        <v>665</v>
      </c>
      <c r="C130" s="8">
        <v>284</v>
      </c>
      <c r="D130" s="8">
        <v>381</v>
      </c>
      <c r="U130" s="2"/>
    </row>
    <row r="131" spans="1:21" x14ac:dyDescent="0.25">
      <c r="A131" s="8">
        <v>2021</v>
      </c>
      <c r="B131" s="8">
        <v>662</v>
      </c>
      <c r="C131" s="8">
        <v>283</v>
      </c>
      <c r="D131" s="8">
        <v>379</v>
      </c>
      <c r="U131" s="2"/>
    </row>
    <row r="132" spans="1:21" x14ac:dyDescent="0.25">
      <c r="A132" s="8">
        <v>2022</v>
      </c>
      <c r="B132" s="8">
        <v>662</v>
      </c>
      <c r="C132" s="8">
        <v>282</v>
      </c>
      <c r="D132" s="8">
        <v>380</v>
      </c>
      <c r="U132" s="2"/>
    </row>
    <row r="133" spans="1:21" x14ac:dyDescent="0.25">
      <c r="A133" s="8">
        <v>2023</v>
      </c>
      <c r="B133" s="8">
        <v>655</v>
      </c>
      <c r="C133" s="8">
        <v>274</v>
      </c>
      <c r="D133" s="8">
        <v>381</v>
      </c>
      <c r="U133" s="2"/>
    </row>
    <row r="134" spans="1:21" x14ac:dyDescent="0.25">
      <c r="U134" s="2"/>
    </row>
    <row r="135" spans="1:21" x14ac:dyDescent="0.25">
      <c r="U135" s="2"/>
    </row>
    <row r="136" spans="1:21" x14ac:dyDescent="0.25">
      <c r="U136" s="2"/>
    </row>
    <row r="137" spans="1:21" x14ac:dyDescent="0.25">
      <c r="U137" s="2"/>
    </row>
    <row r="138" spans="1:21" x14ac:dyDescent="0.25">
      <c r="U138" s="2"/>
    </row>
    <row r="139" spans="1:21" x14ac:dyDescent="0.25">
      <c r="U139" s="2"/>
    </row>
    <row r="140" spans="1:21" x14ac:dyDescent="0.25">
      <c r="U140" s="2"/>
    </row>
    <row r="141" spans="1:21" x14ac:dyDescent="0.25">
      <c r="U141" s="2"/>
    </row>
    <row r="142" spans="1:21" x14ac:dyDescent="0.25">
      <c r="U142" s="2"/>
    </row>
    <row r="143" spans="1:21" s="2" customFormat="1" ht="5.25" customHeight="1" x14ac:dyDescent="0.2"/>
    <row r="144" spans="1:21" x14ac:dyDescent="0.25">
      <c r="U144" s="2"/>
    </row>
    <row r="145" spans="1:21" x14ac:dyDescent="0.25">
      <c r="A145" s="38" t="s">
        <v>24</v>
      </c>
      <c r="B145" s="39" t="s">
        <v>25</v>
      </c>
      <c r="C145" s="38" t="s">
        <v>26</v>
      </c>
      <c r="D145" s="39"/>
      <c r="E145" s="38"/>
      <c r="U145" s="2"/>
    </row>
    <row r="146" spans="1:21" x14ac:dyDescent="0.25">
      <c r="A146" s="40" t="s">
        <v>123</v>
      </c>
      <c r="B146" s="41">
        <v>52.430298544288185</v>
      </c>
      <c r="C146" s="41">
        <v>47.569701455711815</v>
      </c>
      <c r="D146" s="18"/>
      <c r="E146" s="18"/>
      <c r="U146" s="2"/>
    </row>
    <row r="147" spans="1:21" x14ac:dyDescent="0.25">
      <c r="A147" s="14" t="s">
        <v>124</v>
      </c>
      <c r="B147" s="41">
        <v>52.941176470588232</v>
      </c>
      <c r="C147" s="41">
        <v>47.058823529411768</v>
      </c>
      <c r="D147" s="18"/>
      <c r="E147" s="18"/>
      <c r="U147" s="2"/>
    </row>
    <row r="148" spans="1:21" x14ac:dyDescent="0.25">
      <c r="A148" s="42" t="s">
        <v>125</v>
      </c>
      <c r="B148" s="41">
        <v>51.182567100717513</v>
      </c>
      <c r="C148" s="41">
        <v>48.817432899282487</v>
      </c>
      <c r="D148" s="18"/>
      <c r="E148" s="18"/>
      <c r="U148" s="2"/>
    </row>
    <row r="149" spans="1:21" x14ac:dyDescent="0.25">
      <c r="A149" s="14" t="s">
        <v>126</v>
      </c>
      <c r="B149" s="41">
        <v>50.375375375375377</v>
      </c>
      <c r="C149" s="41">
        <v>49.624624624624623</v>
      </c>
      <c r="D149" s="18"/>
      <c r="E149" s="18"/>
      <c r="U149" s="2"/>
    </row>
    <row r="150" spans="1:21" x14ac:dyDescent="0.25">
      <c r="A150" s="14" t="s">
        <v>127</v>
      </c>
      <c r="B150" s="41">
        <v>50.786583555951324</v>
      </c>
      <c r="C150" s="41">
        <v>49.213416444048676</v>
      </c>
      <c r="D150" s="18"/>
      <c r="E150" s="18"/>
      <c r="U150" s="2"/>
    </row>
    <row r="151" spans="1:21" x14ac:dyDescent="0.25">
      <c r="A151" s="14" t="s">
        <v>128</v>
      </c>
      <c r="B151" s="41">
        <v>51.03708359522313</v>
      </c>
      <c r="C151" s="41">
        <v>48.96291640477687</v>
      </c>
      <c r="D151" s="18"/>
      <c r="E151" s="18"/>
      <c r="U151" s="2"/>
    </row>
    <row r="152" spans="1:21" x14ac:dyDescent="0.25">
      <c r="A152" s="14" t="s">
        <v>129</v>
      </c>
      <c r="B152" s="41">
        <v>48.89807162534435</v>
      </c>
      <c r="C152" s="41">
        <v>51.10192837465565</v>
      </c>
      <c r="D152" s="18"/>
      <c r="E152" s="18"/>
      <c r="U152" s="2"/>
    </row>
    <row r="153" spans="1:21" x14ac:dyDescent="0.25">
      <c r="A153" s="14" t="s">
        <v>130</v>
      </c>
      <c r="B153" s="41">
        <v>49.13563829787234</v>
      </c>
      <c r="C153" s="41">
        <v>50.86436170212766</v>
      </c>
      <c r="D153" s="18"/>
      <c r="E153" s="18"/>
      <c r="U153" s="2"/>
    </row>
    <row r="154" spans="1:21" x14ac:dyDescent="0.25">
      <c r="A154" s="14" t="s">
        <v>131</v>
      </c>
      <c r="B154" s="41">
        <v>48.31516352824579</v>
      </c>
      <c r="C154" s="41">
        <v>51.68483647175421</v>
      </c>
      <c r="D154" s="18"/>
      <c r="E154" s="18"/>
      <c r="U154" s="2"/>
    </row>
    <row r="155" spans="1:21" x14ac:dyDescent="0.25">
      <c r="A155" s="14" t="s">
        <v>132</v>
      </c>
      <c r="B155" s="41">
        <v>46.406570841889121</v>
      </c>
      <c r="C155" s="41">
        <v>53.593429158110879</v>
      </c>
      <c r="D155" s="18"/>
      <c r="E155" s="18"/>
    </row>
    <row r="156" spans="1:21" x14ac:dyDescent="0.25">
      <c r="A156" s="14" t="s">
        <v>133</v>
      </c>
      <c r="B156" s="41">
        <v>45.932051855163166</v>
      </c>
      <c r="C156" s="41">
        <v>54.067948144836834</v>
      </c>
      <c r="D156" s="18"/>
      <c r="E156" s="18"/>
    </row>
    <row r="157" spans="1:21" x14ac:dyDescent="0.25">
      <c r="A157" s="14" t="s">
        <v>134</v>
      </c>
      <c r="B157" s="41">
        <v>43.453070683661643</v>
      </c>
      <c r="C157" s="41">
        <v>56.546929316338357</v>
      </c>
      <c r="D157" s="18"/>
      <c r="E157" s="18"/>
    </row>
    <row r="158" spans="1:21" x14ac:dyDescent="0.25">
      <c r="A158" s="14" t="s">
        <v>135</v>
      </c>
      <c r="B158" s="41">
        <v>41.598406021695816</v>
      </c>
      <c r="C158" s="41">
        <v>58.401593978304184</v>
      </c>
      <c r="D158" s="18"/>
      <c r="E158" s="18"/>
    </row>
    <row r="159" spans="1:21" x14ac:dyDescent="0.25">
      <c r="A159" s="14" t="s">
        <v>136</v>
      </c>
      <c r="B159" s="41">
        <v>38.394507525745972</v>
      </c>
      <c r="C159" s="41">
        <v>61.605492474254028</v>
      </c>
      <c r="D159" s="18"/>
      <c r="E159" s="18"/>
    </row>
    <row r="160" spans="1:21" x14ac:dyDescent="0.25">
      <c r="A160" s="14" t="s">
        <v>137</v>
      </c>
      <c r="B160" s="41">
        <v>27.307653422303105</v>
      </c>
      <c r="C160" s="41">
        <v>72.692346577696895</v>
      </c>
      <c r="D160" s="18"/>
      <c r="E160" s="18"/>
    </row>
    <row r="173" spans="1:21" s="2" customFormat="1" ht="5.25" customHeight="1" x14ac:dyDescent="0.25">
      <c r="U173" s="3"/>
    </row>
    <row r="174" spans="1:21" s="31" customFormat="1" ht="12.75" customHeight="1" x14ac:dyDescent="0.25">
      <c r="U174" s="3"/>
    </row>
    <row r="175" spans="1:21" s="31" customFormat="1" ht="12.75" customHeight="1" x14ac:dyDescent="0.25">
      <c r="B175" s="35" t="s">
        <v>149</v>
      </c>
      <c r="U175" s="3"/>
    </row>
    <row r="176" spans="1:21" s="31" customFormat="1" ht="12.75" customHeight="1" x14ac:dyDescent="0.25">
      <c r="A176" s="8" t="s">
        <v>3</v>
      </c>
      <c r="B176" s="61">
        <v>43.1</v>
      </c>
      <c r="U176" s="3"/>
    </row>
    <row r="177" spans="1:21" s="31" customFormat="1" ht="12.75" customHeight="1" x14ac:dyDescent="0.25">
      <c r="A177" s="8" t="s">
        <v>4</v>
      </c>
      <c r="B177" s="62">
        <v>43.3</v>
      </c>
      <c r="U177" s="3"/>
    </row>
    <row r="178" spans="1:21" s="31" customFormat="1" ht="12.75" customHeight="1" x14ac:dyDescent="0.25">
      <c r="A178" s="8" t="s">
        <v>5</v>
      </c>
      <c r="B178" s="63">
        <v>45.2</v>
      </c>
      <c r="U178" s="3"/>
    </row>
    <row r="179" spans="1:21" s="31" customFormat="1" ht="12.75" customHeight="1" x14ac:dyDescent="0.25">
      <c r="A179" s="8" t="s">
        <v>6</v>
      </c>
      <c r="B179" s="63">
        <v>41.4</v>
      </c>
      <c r="U179" s="3"/>
    </row>
    <row r="180" spans="1:21" s="31" customFormat="1" ht="12.75" customHeight="1" x14ac:dyDescent="0.25">
      <c r="A180" s="8" t="s">
        <v>146</v>
      </c>
      <c r="B180" s="64">
        <v>42.9</v>
      </c>
      <c r="U180" s="3"/>
    </row>
    <row r="181" spans="1:21" s="31" customFormat="1" ht="12.75" customHeight="1" x14ac:dyDescent="0.25">
      <c r="A181" s="8" t="s">
        <v>7</v>
      </c>
      <c r="B181" s="62">
        <v>44.5</v>
      </c>
      <c r="U181" s="3"/>
    </row>
    <row r="182" spans="1:21" s="31" customFormat="1" ht="12.75" customHeight="1" x14ac:dyDescent="0.25">
      <c r="A182" s="8" t="s">
        <v>8</v>
      </c>
      <c r="B182" s="63">
        <v>42.6</v>
      </c>
      <c r="U182" s="3"/>
    </row>
    <row r="183" spans="1:21" s="31" customFormat="1" ht="12.75" customHeight="1" x14ac:dyDescent="0.25">
      <c r="A183" s="8" t="s">
        <v>9</v>
      </c>
      <c r="B183" s="63">
        <v>44.4</v>
      </c>
      <c r="U183" s="3"/>
    </row>
    <row r="184" spans="1:21" s="31" customFormat="1" ht="12.75" customHeight="1" x14ac:dyDescent="0.25">
      <c r="A184" s="8" t="s">
        <v>147</v>
      </c>
      <c r="B184" s="63">
        <v>42.4</v>
      </c>
      <c r="U184" s="3"/>
    </row>
    <row r="185" spans="1:21" s="31" customFormat="1" ht="12.75" customHeight="1" x14ac:dyDescent="0.25">
      <c r="A185" s="8" t="s">
        <v>10</v>
      </c>
      <c r="B185" s="63">
        <v>44.8</v>
      </c>
      <c r="U185" s="3"/>
    </row>
    <row r="186" spans="1:21" s="31" customFormat="1" ht="12.75" customHeight="1" x14ac:dyDescent="0.25">
      <c r="U186" s="3"/>
    </row>
    <row r="187" spans="1:21" s="31" customFormat="1" ht="12.75" customHeight="1" x14ac:dyDescent="0.25">
      <c r="U187" s="3"/>
    </row>
    <row r="188" spans="1:21" s="31" customFormat="1" ht="12.75" customHeight="1" x14ac:dyDescent="0.25">
      <c r="U188" s="3"/>
    </row>
    <row r="189" spans="1:21" s="31" customFormat="1" ht="12.75" customHeight="1" x14ac:dyDescent="0.25">
      <c r="U189" s="3"/>
    </row>
    <row r="190" spans="1:21" s="31" customFormat="1" ht="12.75" customHeight="1" x14ac:dyDescent="0.25">
      <c r="U190" s="3"/>
    </row>
    <row r="191" spans="1:21" s="31" customFormat="1" ht="12.75" customHeight="1" x14ac:dyDescent="0.25">
      <c r="U191" s="3"/>
    </row>
    <row r="192" spans="1:21" s="31" customFormat="1" ht="12.75" customHeight="1" x14ac:dyDescent="0.25">
      <c r="U192" s="3"/>
    </row>
    <row r="193" spans="1:21" s="31" customFormat="1" ht="12.75" customHeight="1" x14ac:dyDescent="0.25">
      <c r="U193" s="3"/>
    </row>
    <row r="194" spans="1:21" s="31" customFormat="1" ht="12.75" customHeight="1" x14ac:dyDescent="0.25">
      <c r="U194" s="3"/>
    </row>
    <row r="195" spans="1:21" s="31" customFormat="1" ht="12.75" customHeight="1" x14ac:dyDescent="0.25">
      <c r="U195" s="3"/>
    </row>
    <row r="196" spans="1:21" s="31" customFormat="1" ht="12.75" customHeight="1" x14ac:dyDescent="0.25">
      <c r="U196" s="3"/>
    </row>
    <row r="197" spans="1:21" s="31" customFormat="1" ht="12.75" customHeight="1" x14ac:dyDescent="0.25">
      <c r="U197" s="3"/>
    </row>
    <row r="198" spans="1:21" s="31" customFormat="1" ht="12.75" customHeight="1" x14ac:dyDescent="0.25">
      <c r="U198" s="3"/>
    </row>
    <row r="199" spans="1:21" s="31" customFormat="1" ht="12.75" customHeight="1" x14ac:dyDescent="0.25">
      <c r="U199" s="3"/>
    </row>
    <row r="200" spans="1:21" s="31" customFormat="1" ht="12.75" customHeight="1" x14ac:dyDescent="0.25">
      <c r="U200" s="3"/>
    </row>
    <row r="201" spans="1:21" s="2" customFormat="1" ht="5.25" customHeight="1" x14ac:dyDescent="0.2"/>
    <row r="203" spans="1:21" x14ac:dyDescent="0.25">
      <c r="B203" s="4" t="s">
        <v>27</v>
      </c>
      <c r="C203" s="4" t="s">
        <v>28</v>
      </c>
      <c r="D203" s="4" t="s">
        <v>29</v>
      </c>
    </row>
    <row r="204" spans="1:21" x14ac:dyDescent="0.25">
      <c r="A204" s="8" t="s">
        <v>3</v>
      </c>
      <c r="B204" s="66">
        <v>623</v>
      </c>
      <c r="C204" s="66">
        <v>254</v>
      </c>
      <c r="D204" s="66">
        <v>369</v>
      </c>
    </row>
    <row r="205" spans="1:21" x14ac:dyDescent="0.25">
      <c r="A205" s="8" t="s">
        <v>4</v>
      </c>
      <c r="B205" s="66">
        <v>609</v>
      </c>
      <c r="C205" s="67">
        <v>237</v>
      </c>
      <c r="D205" s="67">
        <v>372</v>
      </c>
    </row>
    <row r="206" spans="1:21" x14ac:dyDescent="0.25">
      <c r="A206" s="8" t="s">
        <v>5</v>
      </c>
      <c r="B206" s="66">
        <v>668</v>
      </c>
      <c r="C206" s="68">
        <v>237</v>
      </c>
      <c r="D206" s="68">
        <v>431</v>
      </c>
    </row>
    <row r="207" spans="1:21" x14ac:dyDescent="0.25">
      <c r="A207" s="8" t="s">
        <v>6</v>
      </c>
      <c r="B207" s="66">
        <v>642</v>
      </c>
      <c r="C207" s="68">
        <v>292</v>
      </c>
      <c r="D207" s="68">
        <v>350</v>
      </c>
    </row>
    <row r="208" spans="1:21" x14ac:dyDescent="0.25">
      <c r="A208" s="8" t="s">
        <v>146</v>
      </c>
      <c r="B208" s="66">
        <v>631</v>
      </c>
      <c r="C208" s="67">
        <v>259</v>
      </c>
      <c r="D208" s="67">
        <v>372</v>
      </c>
    </row>
    <row r="209" spans="1:4" x14ac:dyDescent="0.25">
      <c r="A209" s="8" t="s">
        <v>7</v>
      </c>
      <c r="B209" s="66">
        <v>641</v>
      </c>
      <c r="C209" s="68">
        <v>239</v>
      </c>
      <c r="D209" s="68">
        <v>402</v>
      </c>
    </row>
    <row r="210" spans="1:4" x14ac:dyDescent="0.25">
      <c r="A210" s="8" t="s">
        <v>8</v>
      </c>
      <c r="B210" s="66">
        <v>655</v>
      </c>
      <c r="C210" s="68">
        <v>274</v>
      </c>
      <c r="D210" s="68">
        <v>381</v>
      </c>
    </row>
    <row r="211" spans="1:4" x14ac:dyDescent="0.25">
      <c r="A211" s="8" t="s">
        <v>9</v>
      </c>
      <c r="B211" s="66">
        <v>664</v>
      </c>
      <c r="C211" s="68">
        <v>246</v>
      </c>
      <c r="D211" s="68">
        <v>418</v>
      </c>
    </row>
    <row r="212" spans="1:4" x14ac:dyDescent="0.25">
      <c r="A212" s="8" t="s">
        <v>147</v>
      </c>
      <c r="B212" s="66">
        <v>683</v>
      </c>
      <c r="C212" s="68">
        <v>293</v>
      </c>
      <c r="D212" s="68">
        <v>390</v>
      </c>
    </row>
    <row r="213" spans="1:4" x14ac:dyDescent="0.25">
      <c r="A213" s="8" t="s">
        <v>10</v>
      </c>
      <c r="B213" s="66">
        <v>680</v>
      </c>
      <c r="C213" s="68">
        <v>246</v>
      </c>
      <c r="D213" s="68">
        <v>434</v>
      </c>
    </row>
    <row r="214" spans="1:4" x14ac:dyDescent="0.25">
      <c r="B214" s="43"/>
      <c r="C214" s="43"/>
      <c r="D214" s="43"/>
    </row>
    <row r="228" spans="1:4" s="2" customFormat="1" ht="5.25" customHeight="1" x14ac:dyDescent="0.2"/>
    <row r="230" spans="1:4" x14ac:dyDescent="0.25">
      <c r="B230" s="8" t="s">
        <v>31</v>
      </c>
      <c r="C230" s="8" t="s">
        <v>32</v>
      </c>
      <c r="D230" s="8" t="s">
        <v>33</v>
      </c>
    </row>
    <row r="231" spans="1:4" x14ac:dyDescent="0.25">
      <c r="A231" s="8">
        <v>1995</v>
      </c>
      <c r="B231" s="8">
        <v>401</v>
      </c>
      <c r="C231" s="8">
        <v>573</v>
      </c>
      <c r="D231" s="8">
        <v>235</v>
      </c>
    </row>
    <row r="232" spans="1:4" hidden="1" outlineLevel="2" x14ac:dyDescent="0.25">
      <c r="A232" s="8">
        <v>1998</v>
      </c>
      <c r="B232" s="8">
        <v>346</v>
      </c>
      <c r="C232" s="8">
        <v>386</v>
      </c>
      <c r="D232" s="8">
        <v>265</v>
      </c>
    </row>
    <row r="233" spans="1:4" hidden="1" outlineLevel="1" x14ac:dyDescent="0.25">
      <c r="A233" s="8">
        <v>1999</v>
      </c>
      <c r="B233" s="8">
        <v>352</v>
      </c>
      <c r="C233" s="8">
        <v>425</v>
      </c>
      <c r="D233" s="8">
        <v>329</v>
      </c>
    </row>
    <row r="234" spans="1:4" collapsed="1" x14ac:dyDescent="0.25">
      <c r="A234" s="8">
        <v>2000</v>
      </c>
      <c r="B234" s="8">
        <v>376</v>
      </c>
      <c r="C234" s="8">
        <v>489</v>
      </c>
      <c r="D234" s="8">
        <v>351</v>
      </c>
    </row>
    <row r="235" spans="1:4" hidden="1" outlineLevel="1" x14ac:dyDescent="0.25">
      <c r="A235" s="8">
        <v>2001</v>
      </c>
      <c r="B235" s="8">
        <v>369</v>
      </c>
      <c r="C235" s="8">
        <v>399</v>
      </c>
      <c r="D235" s="8">
        <v>321</v>
      </c>
    </row>
    <row r="236" spans="1:4" hidden="1" outlineLevel="1" x14ac:dyDescent="0.25">
      <c r="A236" s="8">
        <v>2002</v>
      </c>
      <c r="B236" s="8">
        <v>417</v>
      </c>
      <c r="C236" s="8">
        <v>460</v>
      </c>
      <c r="D236" s="8">
        <v>360</v>
      </c>
    </row>
    <row r="237" spans="1:4" hidden="1" outlineLevel="1" x14ac:dyDescent="0.25">
      <c r="A237" s="8">
        <v>2003</v>
      </c>
      <c r="B237" s="8">
        <v>421</v>
      </c>
      <c r="C237" s="8">
        <v>420</v>
      </c>
      <c r="D237" s="8">
        <v>392</v>
      </c>
    </row>
    <row r="238" spans="1:4" hidden="1" outlineLevel="1" x14ac:dyDescent="0.25">
      <c r="A238" s="8">
        <v>2004</v>
      </c>
      <c r="B238" s="8">
        <v>428</v>
      </c>
      <c r="C238" s="8">
        <v>442</v>
      </c>
      <c r="D238" s="8">
        <v>422</v>
      </c>
    </row>
    <row r="239" spans="1:4" collapsed="1" x14ac:dyDescent="0.25">
      <c r="A239" s="44">
        <v>2005</v>
      </c>
      <c r="B239" s="8">
        <v>544</v>
      </c>
      <c r="C239" s="8">
        <v>511</v>
      </c>
      <c r="D239" s="8">
        <v>443</v>
      </c>
    </row>
    <row r="240" spans="1:4" hidden="1" outlineLevel="1" x14ac:dyDescent="0.25">
      <c r="A240" s="8">
        <v>2006</v>
      </c>
      <c r="B240" s="8">
        <v>660</v>
      </c>
      <c r="C240" s="8">
        <v>474</v>
      </c>
      <c r="D240" s="8">
        <v>386</v>
      </c>
    </row>
    <row r="241" spans="1:4" hidden="1" outlineLevel="1" x14ac:dyDescent="0.25">
      <c r="A241" s="8">
        <v>2007</v>
      </c>
      <c r="B241" s="8">
        <v>643</v>
      </c>
      <c r="C241" s="8">
        <v>477</v>
      </c>
      <c r="D241" s="8">
        <v>386</v>
      </c>
    </row>
    <row r="242" spans="1:4" hidden="1" outlineLevel="1" x14ac:dyDescent="0.25">
      <c r="A242" s="8">
        <v>2008</v>
      </c>
      <c r="B242" s="8">
        <v>500</v>
      </c>
      <c r="C242" s="8">
        <v>531</v>
      </c>
      <c r="D242" s="8">
        <v>416</v>
      </c>
    </row>
    <row r="243" spans="1:4" hidden="1" outlineLevel="1" x14ac:dyDescent="0.25">
      <c r="A243" s="8">
        <v>2009</v>
      </c>
      <c r="B243" s="8">
        <v>363</v>
      </c>
      <c r="C243" s="8">
        <v>441</v>
      </c>
      <c r="D243" s="8">
        <v>396</v>
      </c>
    </row>
    <row r="244" spans="1:4" collapsed="1" x14ac:dyDescent="0.25">
      <c r="A244" s="8">
        <v>2010</v>
      </c>
      <c r="B244" s="8">
        <v>370</v>
      </c>
      <c r="C244" s="8">
        <v>380</v>
      </c>
      <c r="D244" s="8">
        <v>336</v>
      </c>
    </row>
    <row r="245" spans="1:4" hidden="1" outlineLevel="1" x14ac:dyDescent="0.25">
      <c r="A245" s="8">
        <v>2011</v>
      </c>
      <c r="B245" s="8">
        <v>435</v>
      </c>
      <c r="C245" s="8">
        <v>393</v>
      </c>
      <c r="D245" s="8">
        <v>326</v>
      </c>
    </row>
    <row r="246" spans="1:4" hidden="1" outlineLevel="1" x14ac:dyDescent="0.25">
      <c r="A246" s="8">
        <v>2012</v>
      </c>
      <c r="B246" s="8">
        <v>422</v>
      </c>
      <c r="C246" s="8">
        <v>390</v>
      </c>
      <c r="D246" s="8">
        <v>325</v>
      </c>
    </row>
    <row r="247" spans="1:4" hidden="1" outlineLevel="1" x14ac:dyDescent="0.25">
      <c r="A247" s="8">
        <v>2013</v>
      </c>
      <c r="B247" s="8">
        <v>484</v>
      </c>
      <c r="C247" s="8">
        <v>390</v>
      </c>
      <c r="D247" s="8">
        <v>353</v>
      </c>
    </row>
    <row r="248" spans="1:4" hidden="1" outlineLevel="1" x14ac:dyDescent="0.25">
      <c r="A248" s="8">
        <v>2014</v>
      </c>
      <c r="B248" s="8">
        <v>493</v>
      </c>
      <c r="C248" s="8">
        <v>449</v>
      </c>
      <c r="D248" s="8">
        <v>384</v>
      </c>
    </row>
    <row r="249" spans="1:4" collapsed="1" x14ac:dyDescent="0.25">
      <c r="A249" s="8">
        <v>2015</v>
      </c>
      <c r="B249" s="8">
        <v>517</v>
      </c>
      <c r="C249" s="8">
        <v>451</v>
      </c>
      <c r="D249" s="8">
        <v>387</v>
      </c>
    </row>
    <row r="250" spans="1:4" x14ac:dyDescent="0.25">
      <c r="A250" s="8">
        <v>2016</v>
      </c>
      <c r="B250" s="8">
        <v>500</v>
      </c>
      <c r="C250" s="8">
        <v>478</v>
      </c>
      <c r="D250" s="8">
        <v>358</v>
      </c>
    </row>
    <row r="251" spans="1:4" x14ac:dyDescent="0.25">
      <c r="A251" s="8">
        <v>2017</v>
      </c>
      <c r="B251" s="8">
        <v>504</v>
      </c>
      <c r="C251" s="8">
        <v>461</v>
      </c>
      <c r="D251" s="8">
        <v>347</v>
      </c>
    </row>
    <row r="252" spans="1:4" x14ac:dyDescent="0.25">
      <c r="A252" s="8">
        <v>2018</v>
      </c>
      <c r="B252" s="8">
        <v>526</v>
      </c>
      <c r="C252" s="8">
        <v>422</v>
      </c>
      <c r="D252" s="8">
        <v>347</v>
      </c>
    </row>
    <row r="253" spans="1:4" x14ac:dyDescent="0.25">
      <c r="A253" s="8">
        <v>2019</v>
      </c>
      <c r="B253" s="8">
        <v>517</v>
      </c>
      <c r="C253" s="8">
        <v>501</v>
      </c>
      <c r="D253" s="8">
        <v>306</v>
      </c>
    </row>
    <row r="254" spans="1:4" x14ac:dyDescent="0.25">
      <c r="A254" s="8">
        <v>2020</v>
      </c>
      <c r="B254" s="8">
        <v>390</v>
      </c>
      <c r="C254" s="8">
        <v>379</v>
      </c>
      <c r="D254" s="8">
        <v>298</v>
      </c>
    </row>
    <row r="255" spans="1:4" x14ac:dyDescent="0.25">
      <c r="A255" s="8">
        <v>2021</v>
      </c>
      <c r="B255" s="8">
        <v>426</v>
      </c>
      <c r="C255" s="8">
        <v>427</v>
      </c>
      <c r="D255" s="8">
        <v>285</v>
      </c>
    </row>
    <row r="256" spans="1:4" x14ac:dyDescent="0.25">
      <c r="A256" s="8">
        <v>2022</v>
      </c>
      <c r="B256" s="8">
        <v>417</v>
      </c>
      <c r="C256" s="8">
        <v>377</v>
      </c>
      <c r="D256" s="8">
        <v>233</v>
      </c>
    </row>
    <row r="257" spans="1:4" x14ac:dyDescent="0.25">
      <c r="A257" s="8">
        <v>2023</v>
      </c>
      <c r="B257" s="8">
        <v>409</v>
      </c>
      <c r="C257" s="8">
        <v>333</v>
      </c>
      <c r="D257" s="8">
        <v>213</v>
      </c>
    </row>
    <row r="267" spans="1:4" s="2" customFormat="1" ht="5.25" customHeight="1" x14ac:dyDescent="0.2"/>
    <row r="269" spans="1:4" x14ac:dyDescent="0.25">
      <c r="B269" s="8" t="s">
        <v>34</v>
      </c>
      <c r="C269" s="8" t="s">
        <v>35</v>
      </c>
    </row>
    <row r="270" spans="1:4" x14ac:dyDescent="0.25">
      <c r="A270" s="8" t="s">
        <v>3</v>
      </c>
      <c r="B270" s="19">
        <v>62.657004830917877</v>
      </c>
      <c r="C270" s="19">
        <v>37.34299516908213</v>
      </c>
      <c r="D270" s="19"/>
    </row>
    <row r="271" spans="1:4" x14ac:dyDescent="0.25">
      <c r="A271" s="8" t="s">
        <v>4</v>
      </c>
      <c r="B271" s="19">
        <v>70.701545778834713</v>
      </c>
      <c r="C271" s="19">
        <v>29.298454221165283</v>
      </c>
      <c r="D271" s="19"/>
    </row>
    <row r="272" spans="1:4" x14ac:dyDescent="0.25">
      <c r="A272" s="8" t="s">
        <v>5</v>
      </c>
      <c r="B272" s="19">
        <v>75.959595959595958</v>
      </c>
      <c r="C272" s="19">
        <v>24.040404040404042</v>
      </c>
      <c r="D272" s="19"/>
    </row>
    <row r="273" spans="1:4" x14ac:dyDescent="0.25">
      <c r="A273" s="8" t="s">
        <v>6</v>
      </c>
      <c r="B273" s="19">
        <v>65.934065934065927</v>
      </c>
      <c r="C273" s="19">
        <v>34.065934065934066</v>
      </c>
      <c r="D273" s="19"/>
    </row>
    <row r="274" spans="1:4" x14ac:dyDescent="0.25">
      <c r="A274" s="8" t="s">
        <v>146</v>
      </c>
      <c r="B274" s="19">
        <v>48.780487804878049</v>
      </c>
      <c r="C274" s="19">
        <v>51.219512195121951</v>
      </c>
      <c r="D274" s="19"/>
    </row>
    <row r="275" spans="1:4" x14ac:dyDescent="0.25">
      <c r="A275" s="8" t="s">
        <v>7</v>
      </c>
      <c r="B275" s="19">
        <v>72.038834951456309</v>
      </c>
      <c r="C275" s="19">
        <v>27.961165048543691</v>
      </c>
      <c r="D275" s="19"/>
    </row>
    <row r="276" spans="1:4" x14ac:dyDescent="0.25">
      <c r="A276" s="8" t="s">
        <v>8</v>
      </c>
      <c r="B276" s="19">
        <v>60.989010989010985</v>
      </c>
      <c r="C276" s="19">
        <v>39.010989010989015</v>
      </c>
      <c r="D276" s="19"/>
    </row>
    <row r="277" spans="1:4" x14ac:dyDescent="0.25">
      <c r="A277" s="8" t="s">
        <v>9</v>
      </c>
      <c r="B277" s="19">
        <v>68.131868131868131</v>
      </c>
      <c r="C277" s="19">
        <v>31.868131868131865</v>
      </c>
      <c r="D277" s="19"/>
    </row>
    <row r="278" spans="1:4" x14ac:dyDescent="0.25">
      <c r="A278" s="8" t="s">
        <v>147</v>
      </c>
      <c r="B278" s="19">
        <v>46.938775510204081</v>
      </c>
      <c r="C278" s="19">
        <v>53.061224489795919</v>
      </c>
      <c r="D278" s="19"/>
    </row>
    <row r="279" spans="1:4" x14ac:dyDescent="0.25">
      <c r="A279" s="8" t="s">
        <v>10</v>
      </c>
      <c r="B279" s="19">
        <v>65.333333333333329</v>
      </c>
      <c r="C279" s="19">
        <v>34.666666666666671</v>
      </c>
      <c r="D279" s="19"/>
    </row>
    <row r="280" spans="1:4" x14ac:dyDescent="0.25">
      <c r="B280" s="19"/>
      <c r="C280" s="19"/>
    </row>
    <row r="294" spans="1:5" s="2" customFormat="1" ht="5.25" customHeight="1" x14ac:dyDescent="0.2"/>
    <row r="296" spans="1:5" x14ac:dyDescent="0.25">
      <c r="B296" s="8" t="s">
        <v>36</v>
      </c>
      <c r="C296" s="8" t="s">
        <v>37</v>
      </c>
      <c r="D296" s="8" t="s">
        <v>38</v>
      </c>
      <c r="E296" s="8" t="s">
        <v>39</v>
      </c>
    </row>
    <row r="297" spans="1:5" x14ac:dyDescent="0.25">
      <c r="A297" s="8" t="s">
        <v>3</v>
      </c>
      <c r="B297" s="19">
        <v>3.0639999999999996</v>
      </c>
      <c r="C297" s="19">
        <v>7.6670000000000007</v>
      </c>
      <c r="D297" s="19">
        <v>0.83299999999999996</v>
      </c>
      <c r="E297" s="19">
        <v>3.1669999999999976</v>
      </c>
    </row>
    <row r="298" spans="1:5" x14ac:dyDescent="0.25">
      <c r="A298" s="8" t="s">
        <v>4</v>
      </c>
      <c r="B298" s="19">
        <v>2.8760000000000003</v>
      </c>
      <c r="C298" s="19">
        <v>7.2429999999999994</v>
      </c>
      <c r="D298" s="19">
        <v>0.8590000000000001</v>
      </c>
      <c r="E298" s="19">
        <v>3.0820000000000016</v>
      </c>
    </row>
    <row r="299" spans="1:5" x14ac:dyDescent="0.25">
      <c r="A299" s="8" t="s">
        <v>5</v>
      </c>
      <c r="B299" s="19">
        <v>3.677</v>
      </c>
      <c r="C299" s="19">
        <v>8.452</v>
      </c>
      <c r="D299" s="19">
        <v>0.84299999999999997</v>
      </c>
      <c r="E299" s="19">
        <v>3.6639999999999979</v>
      </c>
    </row>
    <row r="300" spans="1:5" x14ac:dyDescent="0.25">
      <c r="A300" s="8" t="s">
        <v>6</v>
      </c>
      <c r="B300" s="19">
        <v>2.7939999999999996</v>
      </c>
      <c r="C300" s="19">
        <v>6.5179999999999998</v>
      </c>
      <c r="D300" s="19">
        <v>0.56600000000000006</v>
      </c>
      <c r="E300" s="19">
        <v>2.6110000000000015</v>
      </c>
    </row>
    <row r="301" spans="1:5" x14ac:dyDescent="0.25">
      <c r="A301" s="8" t="s">
        <v>146</v>
      </c>
      <c r="B301" s="19">
        <v>3.194</v>
      </c>
      <c r="C301" s="19">
        <v>7.1379999999999999</v>
      </c>
      <c r="D301" s="19">
        <v>0.56399999999999995</v>
      </c>
      <c r="E301" s="19">
        <v>2.9580000000000006</v>
      </c>
    </row>
    <row r="302" spans="1:5" x14ac:dyDescent="0.25">
      <c r="A302" s="8" t="s">
        <v>7</v>
      </c>
      <c r="B302" s="19">
        <v>2.9810000000000003</v>
      </c>
      <c r="C302" s="19">
        <v>7.0659999999999998</v>
      </c>
      <c r="D302" s="19">
        <v>0.69700000000000006</v>
      </c>
      <c r="E302" s="19">
        <v>3.387999999999999</v>
      </c>
    </row>
    <row r="303" spans="1:5" x14ac:dyDescent="0.25">
      <c r="A303" s="8" t="s">
        <v>8</v>
      </c>
      <c r="B303" s="19">
        <v>3.7230000000000003</v>
      </c>
      <c r="C303" s="19">
        <v>6.8629999999999995</v>
      </c>
      <c r="D303" s="19">
        <v>0.65799999999999992</v>
      </c>
      <c r="E303" s="19">
        <v>2.9450000000000016</v>
      </c>
    </row>
    <row r="304" spans="1:5" x14ac:dyDescent="0.25">
      <c r="A304" s="8" t="s">
        <v>9</v>
      </c>
      <c r="B304" s="19">
        <v>3.4660000000000002</v>
      </c>
      <c r="C304" s="19">
        <v>7.9229999999999992</v>
      </c>
      <c r="D304" s="19">
        <v>0.83799999999999997</v>
      </c>
      <c r="E304" s="19">
        <v>3.6940000000000004</v>
      </c>
    </row>
    <row r="305" spans="1:11" x14ac:dyDescent="0.25">
      <c r="A305" s="8" t="s">
        <v>147</v>
      </c>
      <c r="B305" s="19">
        <v>2.847</v>
      </c>
      <c r="C305" s="19">
        <v>6.851</v>
      </c>
      <c r="D305" s="19">
        <v>0.66700000000000004</v>
      </c>
      <c r="E305" s="19">
        <v>2.7579999999999991</v>
      </c>
    </row>
    <row r="306" spans="1:11" x14ac:dyDescent="0.25">
      <c r="A306" s="8" t="s">
        <v>10</v>
      </c>
      <c r="B306" s="19">
        <v>3.0189999999999997</v>
      </c>
      <c r="C306" s="19">
        <v>7.6239999999999997</v>
      </c>
      <c r="D306" s="19">
        <v>0.54899999999999993</v>
      </c>
      <c r="E306" s="19">
        <v>3.8429999999999995</v>
      </c>
    </row>
    <row r="307" spans="1:11" x14ac:dyDescent="0.25">
      <c r="B307" s="19"/>
      <c r="C307" s="19"/>
      <c r="D307" s="19"/>
      <c r="E307" s="19"/>
    </row>
    <row r="313" spans="1:11" x14ac:dyDescent="0.25">
      <c r="B313" s="8" t="s">
        <v>79</v>
      </c>
    </row>
    <row r="314" spans="1:11" x14ac:dyDescent="0.25">
      <c r="C314" s="8" t="s">
        <v>79</v>
      </c>
      <c r="K314" s="8" t="s">
        <v>79</v>
      </c>
    </row>
    <row r="324" spans="1:5" s="2" customFormat="1" ht="5.25" customHeight="1" x14ac:dyDescent="0.2"/>
    <row r="326" spans="1:5" x14ac:dyDescent="0.25">
      <c r="B326" s="8" t="s">
        <v>36</v>
      </c>
      <c r="C326" s="8" t="s">
        <v>37</v>
      </c>
      <c r="D326" s="8" t="s">
        <v>38</v>
      </c>
      <c r="E326" s="8" t="s">
        <v>39</v>
      </c>
    </row>
    <row r="327" spans="1:5" x14ac:dyDescent="0.25">
      <c r="A327" s="8" t="s">
        <v>12</v>
      </c>
      <c r="B327" s="8">
        <v>195</v>
      </c>
      <c r="C327" s="8">
        <v>753</v>
      </c>
      <c r="D327" s="8">
        <v>127</v>
      </c>
      <c r="E327" s="8">
        <v>177</v>
      </c>
    </row>
    <row r="328" spans="1:5" hidden="1" outlineLevel="1" x14ac:dyDescent="0.25">
      <c r="A328" s="8" t="s">
        <v>13</v>
      </c>
      <c r="B328" s="8">
        <v>220</v>
      </c>
      <c r="C328" s="8">
        <v>732</v>
      </c>
      <c r="D328" s="8">
        <v>147</v>
      </c>
      <c r="E328" s="8">
        <v>201</v>
      </c>
    </row>
    <row r="329" spans="1:5" hidden="1" outlineLevel="1" x14ac:dyDescent="0.25">
      <c r="A329" s="8" t="s">
        <v>14</v>
      </c>
      <c r="B329" s="8">
        <v>224</v>
      </c>
      <c r="C329" s="8">
        <v>773</v>
      </c>
      <c r="D329" s="8">
        <v>176</v>
      </c>
      <c r="E329" s="8">
        <v>175</v>
      </c>
    </row>
    <row r="330" spans="1:5" hidden="1" outlineLevel="1" x14ac:dyDescent="0.25">
      <c r="A330" s="8" t="s">
        <v>15</v>
      </c>
      <c r="B330" s="8">
        <v>231</v>
      </c>
      <c r="C330" s="8">
        <v>704</v>
      </c>
      <c r="D330" s="8">
        <v>137</v>
      </c>
      <c r="E330" s="8">
        <v>201</v>
      </c>
    </row>
    <row r="331" spans="1:5" collapsed="1" x14ac:dyDescent="0.25">
      <c r="A331" s="8" t="s">
        <v>16</v>
      </c>
      <c r="B331" s="8">
        <v>220</v>
      </c>
      <c r="C331" s="8">
        <v>666</v>
      </c>
      <c r="D331" s="8">
        <v>176</v>
      </c>
      <c r="E331" s="8">
        <v>143</v>
      </c>
    </row>
    <row r="332" spans="1:5" hidden="1" outlineLevel="1" x14ac:dyDescent="0.25">
      <c r="A332" s="8" t="s">
        <v>17</v>
      </c>
      <c r="B332" s="8">
        <v>238</v>
      </c>
      <c r="C332" s="8">
        <v>669</v>
      </c>
      <c r="D332" s="8">
        <v>145</v>
      </c>
      <c r="E332" s="8">
        <v>192</v>
      </c>
    </row>
    <row r="333" spans="1:5" hidden="1" outlineLevel="1" x14ac:dyDescent="0.25">
      <c r="A333" s="8" t="s">
        <v>18</v>
      </c>
      <c r="B333" s="8">
        <v>246</v>
      </c>
      <c r="C333" s="8">
        <v>706</v>
      </c>
      <c r="D333" s="8">
        <v>135</v>
      </c>
      <c r="E333" s="8">
        <v>166</v>
      </c>
    </row>
    <row r="334" spans="1:5" hidden="1" outlineLevel="1" x14ac:dyDescent="0.25">
      <c r="A334" s="12">
        <v>2003</v>
      </c>
      <c r="B334" s="8">
        <v>208</v>
      </c>
      <c r="C334" s="8">
        <v>732</v>
      </c>
      <c r="D334" s="8">
        <v>110</v>
      </c>
      <c r="E334" s="8">
        <v>162</v>
      </c>
    </row>
    <row r="335" spans="1:5" hidden="1" outlineLevel="1" x14ac:dyDescent="0.25">
      <c r="A335" s="12">
        <v>2004</v>
      </c>
      <c r="B335" s="8">
        <v>226</v>
      </c>
      <c r="C335" s="8">
        <v>670</v>
      </c>
      <c r="D335" s="8">
        <v>111</v>
      </c>
      <c r="E335" s="8">
        <v>154</v>
      </c>
    </row>
    <row r="336" spans="1:5" collapsed="1" x14ac:dyDescent="0.25">
      <c r="A336" s="12">
        <v>2005</v>
      </c>
      <c r="B336" s="8">
        <v>233</v>
      </c>
      <c r="C336" s="8">
        <v>755</v>
      </c>
      <c r="D336" s="8">
        <v>99</v>
      </c>
      <c r="E336" s="8">
        <f>1263-B336-C336-D336</f>
        <v>176</v>
      </c>
    </row>
    <row r="337" spans="1:5" hidden="1" outlineLevel="1" x14ac:dyDescent="0.25">
      <c r="A337" s="12">
        <v>2006</v>
      </c>
      <c r="B337" s="8">
        <v>244</v>
      </c>
      <c r="C337" s="8">
        <v>656</v>
      </c>
      <c r="D337" s="8">
        <v>87</v>
      </c>
      <c r="E337" s="8">
        <f>1150-B337-C337-D337</f>
        <v>163</v>
      </c>
    </row>
    <row r="338" spans="1:5" hidden="1" outlineLevel="1" x14ac:dyDescent="0.25">
      <c r="A338" s="12">
        <v>2007</v>
      </c>
      <c r="B338" s="8">
        <v>242</v>
      </c>
      <c r="C338" s="8">
        <v>642</v>
      </c>
      <c r="D338" s="8">
        <v>71</v>
      </c>
      <c r="E338" s="8">
        <v>188</v>
      </c>
    </row>
    <row r="339" spans="1:5" hidden="1" outlineLevel="1" x14ac:dyDescent="0.25">
      <c r="A339" s="12">
        <v>2008</v>
      </c>
      <c r="B339" s="8">
        <v>219</v>
      </c>
      <c r="C339" s="8">
        <v>561</v>
      </c>
      <c r="D339" s="8">
        <v>66</v>
      </c>
      <c r="E339" s="8">
        <v>177</v>
      </c>
    </row>
    <row r="340" spans="1:5" hidden="1" outlineLevel="1" x14ac:dyDescent="0.25">
      <c r="A340" s="12">
        <v>2009</v>
      </c>
      <c r="B340" s="8">
        <v>225</v>
      </c>
      <c r="C340" s="8">
        <v>589</v>
      </c>
      <c r="D340" s="8">
        <v>65</v>
      </c>
      <c r="E340" s="8">
        <v>188</v>
      </c>
    </row>
    <row r="341" spans="1:5" collapsed="1" x14ac:dyDescent="0.25">
      <c r="A341" s="12">
        <v>2010</v>
      </c>
      <c r="B341" s="8">
        <v>235</v>
      </c>
      <c r="C341" s="8">
        <v>570</v>
      </c>
      <c r="D341" s="8">
        <v>43</v>
      </c>
      <c r="E341" s="8">
        <v>202</v>
      </c>
    </row>
    <row r="342" spans="1:5" hidden="1" outlineLevel="1" x14ac:dyDescent="0.25">
      <c r="A342" s="12">
        <v>2011</v>
      </c>
      <c r="B342" s="44">
        <v>266</v>
      </c>
      <c r="C342" s="44">
        <v>556</v>
      </c>
      <c r="D342" s="44">
        <v>44</v>
      </c>
      <c r="E342" s="8">
        <v>173</v>
      </c>
    </row>
    <row r="343" spans="1:5" hidden="1" outlineLevel="1" x14ac:dyDescent="0.25">
      <c r="A343" s="12">
        <v>2012</v>
      </c>
      <c r="B343" s="44">
        <v>256</v>
      </c>
      <c r="C343" s="44">
        <v>571</v>
      </c>
      <c r="D343" s="44">
        <v>54</v>
      </c>
      <c r="E343" s="8">
        <v>179</v>
      </c>
    </row>
    <row r="344" spans="1:5" hidden="1" outlineLevel="1" x14ac:dyDescent="0.25">
      <c r="A344" s="12">
        <v>2013</v>
      </c>
      <c r="B344" s="44">
        <v>241</v>
      </c>
      <c r="C344" s="44">
        <v>580</v>
      </c>
      <c r="D344" s="44">
        <v>55</v>
      </c>
      <c r="E344" s="8">
        <v>195</v>
      </c>
    </row>
    <row r="345" spans="1:5" hidden="1" outlineLevel="1" x14ac:dyDescent="0.25">
      <c r="A345" s="12">
        <v>2014</v>
      </c>
      <c r="B345" s="8">
        <v>223</v>
      </c>
      <c r="C345" s="8">
        <v>528</v>
      </c>
      <c r="D345" s="8">
        <v>63</v>
      </c>
      <c r="E345" s="8">
        <v>164</v>
      </c>
    </row>
    <row r="346" spans="1:5" collapsed="1" x14ac:dyDescent="0.25">
      <c r="A346" s="12">
        <v>2015</v>
      </c>
      <c r="B346" s="8">
        <v>200</v>
      </c>
      <c r="C346" s="8">
        <v>535</v>
      </c>
      <c r="D346" s="8">
        <v>47</v>
      </c>
      <c r="E346" s="8">
        <v>160</v>
      </c>
    </row>
    <row r="347" spans="1:5" x14ac:dyDescent="0.25">
      <c r="A347" s="12">
        <v>2016</v>
      </c>
      <c r="B347" s="8">
        <v>258</v>
      </c>
      <c r="C347" s="8">
        <v>514</v>
      </c>
      <c r="D347" s="8">
        <v>47</v>
      </c>
      <c r="E347" s="8">
        <v>246</v>
      </c>
    </row>
    <row r="348" spans="1:5" x14ac:dyDescent="0.25">
      <c r="A348" s="12">
        <v>2017</v>
      </c>
      <c r="B348" s="8">
        <v>229</v>
      </c>
      <c r="C348" s="8">
        <v>519</v>
      </c>
      <c r="D348" s="8">
        <v>41</v>
      </c>
      <c r="E348" s="8">
        <v>205</v>
      </c>
    </row>
    <row r="349" spans="1:5" x14ac:dyDescent="0.25">
      <c r="A349" s="12">
        <v>2018</v>
      </c>
      <c r="B349" s="8">
        <v>235</v>
      </c>
      <c r="C349" s="8">
        <v>557</v>
      </c>
      <c r="D349" s="8">
        <v>45</v>
      </c>
      <c r="E349" s="8">
        <v>230</v>
      </c>
    </row>
    <row r="350" spans="1:5" x14ac:dyDescent="0.25">
      <c r="A350" s="12">
        <v>2019</v>
      </c>
      <c r="B350" s="8">
        <v>213</v>
      </c>
      <c r="C350" s="8">
        <v>457</v>
      </c>
      <c r="D350" s="8">
        <v>50</v>
      </c>
      <c r="E350" s="8">
        <v>222</v>
      </c>
    </row>
    <row r="351" spans="1:5" x14ac:dyDescent="0.25">
      <c r="A351" s="12">
        <v>2020</v>
      </c>
      <c r="B351" s="8">
        <v>250</v>
      </c>
      <c r="C351" s="8">
        <v>536</v>
      </c>
      <c r="D351" s="8">
        <v>36</v>
      </c>
      <c r="E351" s="8">
        <v>200</v>
      </c>
    </row>
    <row r="352" spans="1:5" x14ac:dyDescent="0.25">
      <c r="A352" s="12">
        <v>2021</v>
      </c>
      <c r="B352" s="8">
        <v>250</v>
      </c>
      <c r="C352" s="8">
        <v>583</v>
      </c>
      <c r="D352" s="8">
        <v>40</v>
      </c>
      <c r="E352" s="8">
        <v>372</v>
      </c>
    </row>
    <row r="353" spans="1:5" x14ac:dyDescent="0.25">
      <c r="A353" s="12">
        <v>2022</v>
      </c>
      <c r="B353" s="8">
        <v>245</v>
      </c>
      <c r="C353" s="8">
        <v>545</v>
      </c>
      <c r="D353" s="8">
        <v>42</v>
      </c>
      <c r="E353" s="8">
        <v>275</v>
      </c>
    </row>
    <row r="354" spans="1:5" x14ac:dyDescent="0.25">
      <c r="A354" s="12">
        <v>2023</v>
      </c>
      <c r="B354" s="8">
        <v>249</v>
      </c>
      <c r="C354" s="8">
        <v>459</v>
      </c>
      <c r="D354" s="8">
        <v>44</v>
      </c>
      <c r="E354" s="8">
        <v>341</v>
      </c>
    </row>
    <row r="366" spans="1:5" s="2" customFormat="1" ht="5.25" customHeight="1" x14ac:dyDescent="0.2"/>
    <row r="368" spans="1:5" x14ac:dyDescent="0.25">
      <c r="B368" s="8" t="s">
        <v>70</v>
      </c>
    </row>
    <row r="369" spans="1:2" x14ac:dyDescent="0.25">
      <c r="A369" s="8" t="s">
        <v>3</v>
      </c>
      <c r="B369" s="69">
        <v>30.081556368708711</v>
      </c>
    </row>
    <row r="370" spans="1:2" x14ac:dyDescent="0.25">
      <c r="A370" s="8" t="s">
        <v>4</v>
      </c>
      <c r="B370" s="69">
        <v>2391.9106895870382</v>
      </c>
    </row>
    <row r="371" spans="1:2" x14ac:dyDescent="0.25">
      <c r="A371" s="8" t="s">
        <v>5</v>
      </c>
      <c r="B371" s="69">
        <v>1227.5007888923951</v>
      </c>
    </row>
    <row r="372" spans="1:2" x14ac:dyDescent="0.25">
      <c r="A372" s="8" t="s">
        <v>6</v>
      </c>
      <c r="B372" s="69">
        <v>948.6819285466529</v>
      </c>
    </row>
    <row r="373" spans="1:2" x14ac:dyDescent="0.25">
      <c r="A373" s="8" t="s">
        <v>146</v>
      </c>
      <c r="B373" s="69">
        <v>965.75342465753431</v>
      </c>
    </row>
    <row r="374" spans="1:2" x14ac:dyDescent="0.25">
      <c r="A374" s="8" t="s">
        <v>7</v>
      </c>
      <c r="B374" s="69">
        <v>586.46126166647923</v>
      </c>
    </row>
    <row r="375" spans="1:2" x14ac:dyDescent="0.25">
      <c r="A375" s="8" t="s">
        <v>8</v>
      </c>
      <c r="B375" s="69">
        <v>1299.0453925579584</v>
      </c>
    </row>
    <row r="376" spans="1:2" x14ac:dyDescent="0.25">
      <c r="A376" s="8" t="s">
        <v>9</v>
      </c>
      <c r="B376" s="69">
        <v>1526.3434579439252</v>
      </c>
    </row>
    <row r="377" spans="1:2" x14ac:dyDescent="0.25">
      <c r="A377" s="8" t="s">
        <v>147</v>
      </c>
      <c r="B377" s="69">
        <v>1197.8586723768738</v>
      </c>
    </row>
    <row r="378" spans="1:2" x14ac:dyDescent="0.25">
      <c r="A378" s="8" t="s">
        <v>10</v>
      </c>
      <c r="B378" s="69">
        <v>638.88018794048548</v>
      </c>
    </row>
    <row r="379" spans="1:2" x14ac:dyDescent="0.25">
      <c r="B379" s="18"/>
    </row>
    <row r="392" spans="1:2" s="2" customFormat="1" ht="5.25" customHeight="1" x14ac:dyDescent="0.2"/>
    <row r="394" spans="1:2" x14ac:dyDescent="0.25">
      <c r="B394" s="8" t="s">
        <v>70</v>
      </c>
    </row>
    <row r="395" spans="1:2" x14ac:dyDescent="0.25">
      <c r="A395" s="8">
        <v>1995</v>
      </c>
      <c r="B395" s="18">
        <v>1660.1158940397352</v>
      </c>
    </row>
    <row r="396" spans="1:2" x14ac:dyDescent="0.25">
      <c r="A396" s="8">
        <v>2000</v>
      </c>
      <c r="B396" s="18">
        <v>1455</v>
      </c>
    </row>
    <row r="397" spans="1:2" hidden="1" outlineLevel="1" x14ac:dyDescent="0.25">
      <c r="A397" s="8">
        <v>2001</v>
      </c>
      <c r="B397" s="18">
        <v>1458</v>
      </c>
    </row>
    <row r="398" spans="1:2" hidden="1" outlineLevel="1" x14ac:dyDescent="0.25">
      <c r="A398" s="8">
        <v>2002</v>
      </c>
      <c r="B398" s="18">
        <v>1416</v>
      </c>
    </row>
    <row r="399" spans="1:2" hidden="1" outlineLevel="1" x14ac:dyDescent="0.25">
      <c r="A399" s="8">
        <v>2003</v>
      </c>
      <c r="B399" s="18">
        <v>1400</v>
      </c>
    </row>
    <row r="400" spans="1:2" hidden="1" outlineLevel="1" x14ac:dyDescent="0.25">
      <c r="A400" s="8">
        <v>2004</v>
      </c>
      <c r="B400" s="18">
        <v>1387</v>
      </c>
    </row>
    <row r="401" spans="1:2" collapsed="1" x14ac:dyDescent="0.25">
      <c r="A401" s="8">
        <v>2005</v>
      </c>
      <c r="B401" s="18">
        <v>1375</v>
      </c>
    </row>
    <row r="402" spans="1:2" hidden="1" outlineLevel="1" x14ac:dyDescent="0.25">
      <c r="A402" s="8">
        <v>2006</v>
      </c>
      <c r="B402" s="8">
        <v>1365</v>
      </c>
    </row>
    <row r="403" spans="1:2" hidden="1" outlineLevel="1" x14ac:dyDescent="0.25">
      <c r="A403" s="8">
        <v>2007</v>
      </c>
      <c r="B403" s="8">
        <v>1340</v>
      </c>
    </row>
    <row r="404" spans="1:2" hidden="1" outlineLevel="1" x14ac:dyDescent="0.25">
      <c r="A404" s="8">
        <v>2008</v>
      </c>
      <c r="B404" s="8">
        <v>1323</v>
      </c>
    </row>
    <row r="405" spans="1:2" hidden="1" outlineLevel="1" x14ac:dyDescent="0.25">
      <c r="A405" s="8">
        <v>2009</v>
      </c>
      <c r="B405" s="8">
        <v>1294</v>
      </c>
    </row>
    <row r="406" spans="1:2" collapsed="1" x14ac:dyDescent="0.25">
      <c r="A406" s="8">
        <v>2010</v>
      </c>
      <c r="B406" s="18">
        <v>1261</v>
      </c>
    </row>
    <row r="407" spans="1:2" hidden="1" outlineLevel="1" x14ac:dyDescent="0.25">
      <c r="A407" s="8">
        <v>2011</v>
      </c>
      <c r="B407" s="8">
        <v>1226</v>
      </c>
    </row>
    <row r="408" spans="1:2" hidden="1" outlineLevel="1" x14ac:dyDescent="0.25">
      <c r="A408" s="8">
        <v>2012</v>
      </c>
      <c r="B408" s="8">
        <v>1079</v>
      </c>
    </row>
    <row r="409" spans="1:2" hidden="1" outlineLevel="1" x14ac:dyDescent="0.25">
      <c r="A409" s="8">
        <v>2013</v>
      </c>
      <c r="B409" s="8">
        <v>1058</v>
      </c>
    </row>
    <row r="410" spans="1:2" hidden="1" outlineLevel="1" x14ac:dyDescent="0.25">
      <c r="A410" s="8">
        <v>2014</v>
      </c>
      <c r="B410" s="8">
        <v>1046</v>
      </c>
    </row>
    <row r="411" spans="1:2" collapsed="1" x14ac:dyDescent="0.25">
      <c r="A411" s="8">
        <v>2015</v>
      </c>
      <c r="B411" s="8">
        <v>1367</v>
      </c>
    </row>
    <row r="412" spans="1:2" x14ac:dyDescent="0.25">
      <c r="A412" s="8">
        <v>2016</v>
      </c>
      <c r="B412" s="8">
        <v>1343</v>
      </c>
    </row>
    <row r="413" spans="1:2" x14ac:dyDescent="0.25">
      <c r="A413" s="8">
        <v>2017</v>
      </c>
      <c r="B413" s="8">
        <v>1339</v>
      </c>
    </row>
    <row r="414" spans="1:2" x14ac:dyDescent="0.25">
      <c r="A414" s="8">
        <v>2018</v>
      </c>
      <c r="B414" s="8">
        <v>1338</v>
      </c>
    </row>
    <row r="415" spans="1:2" x14ac:dyDescent="0.25">
      <c r="A415" s="8">
        <v>2019</v>
      </c>
      <c r="B415" s="8">
        <v>1332</v>
      </c>
    </row>
    <row r="416" spans="1:2" x14ac:dyDescent="0.25">
      <c r="A416" s="8">
        <v>2020</v>
      </c>
      <c r="B416" s="8">
        <v>1324</v>
      </c>
    </row>
    <row r="417" spans="1:3" x14ac:dyDescent="0.25">
      <c r="A417" s="8">
        <v>2021</v>
      </c>
      <c r="B417" s="8">
        <v>1312</v>
      </c>
    </row>
    <row r="418" spans="1:3" x14ac:dyDescent="0.25">
      <c r="A418" s="8">
        <v>2022</v>
      </c>
      <c r="B418" s="8">
        <v>1307</v>
      </c>
    </row>
    <row r="419" spans="1:3" x14ac:dyDescent="0.25">
      <c r="A419" s="8">
        <v>2023</v>
      </c>
      <c r="B419" s="8">
        <v>1299</v>
      </c>
    </row>
    <row r="425" spans="1:3" s="2" customFormat="1" ht="5.25" customHeight="1" x14ac:dyDescent="0.2"/>
    <row r="427" spans="1:3" x14ac:dyDescent="0.25">
      <c r="B427" s="8">
        <v>2023</v>
      </c>
    </row>
    <row r="428" spans="1:3" x14ac:dyDescent="0.25">
      <c r="A428" s="8" t="s">
        <v>150</v>
      </c>
      <c r="B428" s="60">
        <v>4991</v>
      </c>
      <c r="C428" s="18"/>
    </row>
    <row r="429" spans="1:3" x14ac:dyDescent="0.25">
      <c r="A429" s="8" t="s">
        <v>72</v>
      </c>
      <c r="B429" s="60">
        <v>11029</v>
      </c>
      <c r="C429" s="18"/>
    </row>
    <row r="430" spans="1:3" x14ac:dyDescent="0.25">
      <c r="A430" s="8" t="s">
        <v>73</v>
      </c>
      <c r="B430" s="60">
        <f>62+5811</f>
        <v>5873</v>
      </c>
      <c r="C430" s="18"/>
    </row>
    <row r="431" spans="1:3" x14ac:dyDescent="0.25">
      <c r="A431" s="8" t="s">
        <v>74</v>
      </c>
      <c r="B431" s="60">
        <v>7294</v>
      </c>
      <c r="C431" s="18"/>
    </row>
    <row r="432" spans="1:3" x14ac:dyDescent="0.25">
      <c r="A432" s="8" t="s">
        <v>75</v>
      </c>
      <c r="B432" s="60">
        <v>3243</v>
      </c>
      <c r="C432" s="18"/>
    </row>
    <row r="433" spans="1:3" x14ac:dyDescent="0.25">
      <c r="A433" s="8" t="s">
        <v>76</v>
      </c>
      <c r="B433" s="60">
        <v>21256</v>
      </c>
      <c r="C433" s="18"/>
    </row>
    <row r="434" spans="1:3" x14ac:dyDescent="0.25">
      <c r="A434" s="8" t="s">
        <v>77</v>
      </c>
      <c r="B434" s="60">
        <v>4411</v>
      </c>
      <c r="C434" s="18"/>
    </row>
    <row r="435" spans="1:3" x14ac:dyDescent="0.25">
      <c r="A435" s="8" t="s">
        <v>78</v>
      </c>
      <c r="B435" s="60">
        <v>15642</v>
      </c>
      <c r="C435" s="18"/>
    </row>
    <row r="436" spans="1:3" x14ac:dyDescent="0.25">
      <c r="B436" s="11"/>
      <c r="C436" s="18"/>
    </row>
    <row r="437" spans="1:3" x14ac:dyDescent="0.25">
      <c r="C437" s="18"/>
    </row>
    <row r="451" spans="1:5" s="2" customFormat="1" ht="5.25" customHeight="1" x14ac:dyDescent="0.2"/>
    <row r="453" spans="1:5" x14ac:dyDescent="0.25">
      <c r="B453" s="8" t="s">
        <v>82</v>
      </c>
      <c r="C453" s="8" t="s">
        <v>154</v>
      </c>
      <c r="D453" s="8" t="s">
        <v>155</v>
      </c>
    </row>
    <row r="454" spans="1:5" x14ac:dyDescent="0.25">
      <c r="A454" s="8" t="s">
        <v>71</v>
      </c>
      <c r="B454" s="19">
        <v>13.183730715287517</v>
      </c>
      <c r="C454" s="19">
        <v>60.048086555800438</v>
      </c>
      <c r="D454" s="19">
        <v>26.768182728912045</v>
      </c>
      <c r="E454" s="19"/>
    </row>
    <row r="455" spans="1:5" x14ac:dyDescent="0.25">
      <c r="A455" s="8" t="s">
        <v>72</v>
      </c>
      <c r="B455" s="19">
        <v>15.359506754918851</v>
      </c>
      <c r="C455" s="19">
        <v>61.166016864629611</v>
      </c>
      <c r="D455" s="19">
        <v>23.474476380451538</v>
      </c>
      <c r="E455" s="19"/>
    </row>
    <row r="456" spans="1:5" x14ac:dyDescent="0.25">
      <c r="A456" s="8" t="s">
        <v>73</v>
      </c>
      <c r="B456" s="19">
        <v>16.417139907072791</v>
      </c>
      <c r="C456" s="19">
        <v>68.043366029943215</v>
      </c>
      <c r="D456" s="19">
        <v>15.539494062983996</v>
      </c>
      <c r="E456" s="19"/>
    </row>
    <row r="457" spans="1:5" x14ac:dyDescent="0.25">
      <c r="A457" s="8" t="s">
        <v>74</v>
      </c>
      <c r="B457" s="19">
        <v>16.54784754592816</v>
      </c>
      <c r="C457" s="19">
        <v>68.631752125034268</v>
      </c>
      <c r="D457" s="19">
        <v>14.820400329037565</v>
      </c>
      <c r="E457" s="19"/>
    </row>
    <row r="458" spans="1:5" x14ac:dyDescent="0.25">
      <c r="A458" s="8" t="s">
        <v>75</v>
      </c>
      <c r="B458" s="19">
        <v>16.743755781683625</v>
      </c>
      <c r="C458" s="19">
        <v>65.217391304347828</v>
      </c>
      <c r="D458" s="19">
        <v>18.038852913968547</v>
      </c>
      <c r="E458" s="19"/>
    </row>
    <row r="459" spans="1:5" x14ac:dyDescent="0.25">
      <c r="A459" s="8" t="s">
        <v>76</v>
      </c>
      <c r="B459" s="19">
        <v>16.578848325178775</v>
      </c>
      <c r="C459" s="19">
        <v>63.953707188558525</v>
      </c>
      <c r="D459" s="19">
        <v>19.467444486262703</v>
      </c>
      <c r="E459" s="19"/>
    </row>
    <row r="460" spans="1:5" x14ac:dyDescent="0.25">
      <c r="A460" s="8" t="s">
        <v>77</v>
      </c>
      <c r="B460" s="19">
        <v>16.209476309226932</v>
      </c>
      <c r="C460" s="19">
        <v>63.024257537973249</v>
      </c>
      <c r="D460" s="19">
        <v>20.766266152799819</v>
      </c>
      <c r="E460" s="19"/>
    </row>
    <row r="461" spans="1:5" x14ac:dyDescent="0.25">
      <c r="A461" s="8" t="s">
        <v>78</v>
      </c>
      <c r="B461" s="19">
        <v>13.156885308784044</v>
      </c>
      <c r="C461" s="19">
        <v>63.738652346247285</v>
      </c>
      <c r="D461" s="19">
        <v>23.104462344968674</v>
      </c>
      <c r="E461" s="19"/>
    </row>
    <row r="466" spans="2:2" x14ac:dyDescent="0.25">
      <c r="B466" s="8" t="s">
        <v>79</v>
      </c>
    </row>
    <row r="478" spans="2:2" s="2" customFormat="1" ht="5.25" customHeight="1" x14ac:dyDescent="0.2"/>
    <row r="480" spans="2:2" x14ac:dyDescent="0.25">
      <c r="B480" s="8" t="s">
        <v>81</v>
      </c>
    </row>
    <row r="481" spans="1:2" x14ac:dyDescent="0.25">
      <c r="A481" s="8" t="s">
        <v>138</v>
      </c>
      <c r="B481" s="18">
        <v>2310.6481481481478</v>
      </c>
    </row>
    <row r="482" spans="1:2" x14ac:dyDescent="0.25">
      <c r="A482" s="8" t="s">
        <v>72</v>
      </c>
      <c r="B482" s="18">
        <v>6266.477272727273</v>
      </c>
    </row>
    <row r="483" spans="1:2" x14ac:dyDescent="0.25">
      <c r="A483" s="8" t="s">
        <v>80</v>
      </c>
      <c r="B483" s="18">
        <v>281.81818181818181</v>
      </c>
    </row>
    <row r="484" spans="1:2" x14ac:dyDescent="0.25">
      <c r="A484" s="8" t="s">
        <v>73</v>
      </c>
      <c r="B484" s="18">
        <v>827.77777777777783</v>
      </c>
    </row>
    <row r="485" spans="1:2" x14ac:dyDescent="0.25">
      <c r="A485" s="8" t="s">
        <v>74</v>
      </c>
      <c r="B485" s="18">
        <v>415.37585421412302</v>
      </c>
    </row>
    <row r="486" spans="1:2" x14ac:dyDescent="0.25">
      <c r="A486" s="8" t="s">
        <v>75</v>
      </c>
      <c r="B486" s="18">
        <v>1597.536945812808</v>
      </c>
    </row>
    <row r="487" spans="1:2" x14ac:dyDescent="0.25">
      <c r="A487" s="8" t="s">
        <v>76</v>
      </c>
      <c r="B487" s="18">
        <v>3215.7337367624809</v>
      </c>
    </row>
    <row r="488" spans="1:2" x14ac:dyDescent="0.25">
      <c r="A488" s="8" t="s">
        <v>77</v>
      </c>
      <c r="B488" s="18">
        <v>592.08053691275165</v>
      </c>
    </row>
    <row r="489" spans="1:2" x14ac:dyDescent="0.25">
      <c r="A489" s="8" t="s">
        <v>139</v>
      </c>
      <c r="B489" s="18">
        <v>2885.977859778598</v>
      </c>
    </row>
    <row r="503" spans="1:4" s="2" customFormat="1" ht="9.75" customHeight="1" x14ac:dyDescent="0.2"/>
    <row r="505" spans="1:4" x14ac:dyDescent="0.25">
      <c r="B505" s="8" t="s">
        <v>83</v>
      </c>
      <c r="C505" s="8" t="s">
        <v>84</v>
      </c>
      <c r="D505" s="8" t="s">
        <v>85</v>
      </c>
    </row>
    <row r="506" spans="1:4" x14ac:dyDescent="0.25">
      <c r="A506" s="8">
        <v>1991</v>
      </c>
      <c r="B506" s="45">
        <v>1394</v>
      </c>
      <c r="C506" s="45">
        <v>1298</v>
      </c>
      <c r="D506" s="45">
        <v>96</v>
      </c>
    </row>
    <row r="507" spans="1:4" x14ac:dyDescent="0.25">
      <c r="A507" s="8">
        <v>1995</v>
      </c>
      <c r="B507" s="45">
        <v>808</v>
      </c>
      <c r="C507" s="45">
        <v>1381</v>
      </c>
      <c r="D507" s="45">
        <v>-573</v>
      </c>
    </row>
    <row r="508" spans="1:4" x14ac:dyDescent="0.25">
      <c r="A508" s="8">
        <v>2000</v>
      </c>
      <c r="B508" s="45">
        <v>840</v>
      </c>
      <c r="C508" s="45">
        <v>1205</v>
      </c>
      <c r="D508" s="45">
        <v>-365</v>
      </c>
    </row>
    <row r="509" spans="1:4" hidden="1" outlineLevel="1" x14ac:dyDescent="0.25">
      <c r="A509" s="8">
        <v>2001</v>
      </c>
      <c r="B509" s="45">
        <v>720</v>
      </c>
      <c r="C509" s="45">
        <v>1244</v>
      </c>
      <c r="D509" s="45">
        <v>-524</v>
      </c>
    </row>
    <row r="510" spans="1:4" hidden="1" outlineLevel="1" x14ac:dyDescent="0.25">
      <c r="A510" s="8">
        <v>2002</v>
      </c>
      <c r="B510" s="45">
        <v>820</v>
      </c>
      <c r="C510" s="45">
        <v>1253</v>
      </c>
      <c r="D510" s="45">
        <v>-433</v>
      </c>
    </row>
    <row r="511" spans="1:4" hidden="1" outlineLevel="1" x14ac:dyDescent="0.25">
      <c r="A511" s="8">
        <v>2003</v>
      </c>
      <c r="B511" s="45">
        <v>812</v>
      </c>
      <c r="C511" s="45">
        <v>1212</v>
      </c>
      <c r="D511" s="45">
        <v>-400</v>
      </c>
    </row>
    <row r="512" spans="1:4" hidden="1" outlineLevel="1" x14ac:dyDescent="0.25">
      <c r="A512" s="8">
        <v>2004</v>
      </c>
      <c r="B512" s="45">
        <v>864</v>
      </c>
      <c r="C512" s="45">
        <v>1161</v>
      </c>
      <c r="D512" s="45">
        <v>-297</v>
      </c>
    </row>
    <row r="513" spans="1:4" collapsed="1" x14ac:dyDescent="0.25">
      <c r="A513" s="8">
        <v>2005</v>
      </c>
      <c r="B513" s="45">
        <v>954</v>
      </c>
      <c r="C513" s="45">
        <v>1263</v>
      </c>
      <c r="D513" s="45">
        <v>-309</v>
      </c>
    </row>
    <row r="514" spans="1:4" hidden="1" outlineLevel="1" x14ac:dyDescent="0.25">
      <c r="A514" s="8">
        <v>2006</v>
      </c>
      <c r="B514" s="8">
        <v>860</v>
      </c>
      <c r="C514" s="8">
        <v>1150</v>
      </c>
      <c r="D514" s="46">
        <f>B514-C514</f>
        <v>-290</v>
      </c>
    </row>
    <row r="515" spans="1:4" hidden="1" outlineLevel="1" x14ac:dyDescent="0.25">
      <c r="A515" s="8">
        <v>2007</v>
      </c>
      <c r="B515" s="8">
        <v>863</v>
      </c>
      <c r="C515" s="8">
        <v>1143</v>
      </c>
      <c r="D515" s="46">
        <f>B515-C515</f>
        <v>-280</v>
      </c>
    </row>
    <row r="516" spans="1:4" hidden="1" outlineLevel="1" x14ac:dyDescent="0.25">
      <c r="A516" s="8">
        <v>2008</v>
      </c>
      <c r="B516" s="8">
        <v>947</v>
      </c>
      <c r="C516" s="8">
        <v>1023</v>
      </c>
      <c r="D516" s="46">
        <f>B516-C516</f>
        <v>-76</v>
      </c>
    </row>
    <row r="517" spans="1:4" hidden="1" outlineLevel="1" x14ac:dyDescent="0.25">
      <c r="A517" s="8">
        <v>2009</v>
      </c>
      <c r="B517" s="8">
        <v>837</v>
      </c>
      <c r="C517" s="8">
        <v>1067</v>
      </c>
      <c r="D517" s="46">
        <f>B517-C517</f>
        <v>-230</v>
      </c>
    </row>
    <row r="518" spans="1:4" collapsed="1" x14ac:dyDescent="0.25">
      <c r="A518" s="8">
        <v>2010</v>
      </c>
      <c r="B518" s="8">
        <v>691</v>
      </c>
      <c r="C518" s="8">
        <v>1050</v>
      </c>
      <c r="D518" s="46">
        <v>-359</v>
      </c>
    </row>
    <row r="519" spans="1:4" hidden="1" outlineLevel="1" x14ac:dyDescent="0.25">
      <c r="A519" s="8">
        <v>2011</v>
      </c>
      <c r="B519" s="8">
        <v>719</v>
      </c>
      <c r="C519" s="8">
        <v>1023</v>
      </c>
      <c r="D519" s="46">
        <f t="shared" ref="D519:D531" si="1">B519-C519</f>
        <v>-304</v>
      </c>
    </row>
    <row r="520" spans="1:4" hidden="1" outlineLevel="1" x14ac:dyDescent="0.25">
      <c r="A520" s="8">
        <v>2012</v>
      </c>
      <c r="B520" s="8">
        <v>715</v>
      </c>
      <c r="C520" s="8">
        <v>1046</v>
      </c>
      <c r="D520" s="46">
        <f t="shared" si="1"/>
        <v>-331</v>
      </c>
    </row>
    <row r="521" spans="1:4" hidden="1" outlineLevel="1" x14ac:dyDescent="0.25">
      <c r="A521" s="8">
        <v>2013</v>
      </c>
      <c r="B521" s="8">
        <v>743</v>
      </c>
      <c r="C521" s="8">
        <v>1075</v>
      </c>
      <c r="D521" s="46">
        <f t="shared" si="1"/>
        <v>-332</v>
      </c>
    </row>
    <row r="522" spans="1:4" hidden="1" outlineLevel="1" x14ac:dyDescent="0.25">
      <c r="A522" s="8">
        <v>2014</v>
      </c>
      <c r="B522" s="8">
        <v>833</v>
      </c>
      <c r="C522" s="8">
        <v>988</v>
      </c>
      <c r="D522" s="46">
        <f t="shared" si="1"/>
        <v>-155</v>
      </c>
    </row>
    <row r="523" spans="1:4" collapsed="1" x14ac:dyDescent="0.25">
      <c r="A523" s="8">
        <v>2015</v>
      </c>
      <c r="B523" s="8">
        <v>838</v>
      </c>
      <c r="C523" s="8">
        <v>960</v>
      </c>
      <c r="D523" s="46">
        <f t="shared" si="1"/>
        <v>-122</v>
      </c>
    </row>
    <row r="524" spans="1:4" x14ac:dyDescent="0.25">
      <c r="A524" s="8">
        <v>2016</v>
      </c>
      <c r="B524" s="8">
        <v>836</v>
      </c>
      <c r="C524" s="8">
        <v>1065</v>
      </c>
      <c r="D524" s="46">
        <f t="shared" si="1"/>
        <v>-229</v>
      </c>
    </row>
    <row r="525" spans="1:4" x14ac:dyDescent="0.25">
      <c r="A525" s="8">
        <v>2017</v>
      </c>
      <c r="B525" s="8">
        <v>808</v>
      </c>
      <c r="C525" s="8">
        <v>1023</v>
      </c>
      <c r="D525" s="46">
        <f t="shared" si="1"/>
        <v>-215</v>
      </c>
    </row>
    <row r="526" spans="1:4" x14ac:dyDescent="0.25">
      <c r="A526" s="8">
        <v>2018</v>
      </c>
      <c r="B526" s="8">
        <v>769</v>
      </c>
      <c r="C526" s="8">
        <v>1083</v>
      </c>
      <c r="D526" s="46">
        <f t="shared" si="1"/>
        <v>-314</v>
      </c>
    </row>
    <row r="527" spans="1:4" x14ac:dyDescent="0.25">
      <c r="A527" s="8">
        <v>2019</v>
      </c>
      <c r="B527" s="8">
        <v>807</v>
      </c>
      <c r="C527" s="8">
        <v>957</v>
      </c>
      <c r="D527" s="46">
        <f t="shared" si="1"/>
        <v>-150</v>
      </c>
    </row>
    <row r="528" spans="1:4" x14ac:dyDescent="0.25">
      <c r="A528" s="8">
        <v>2020</v>
      </c>
      <c r="B528" s="8">
        <v>677</v>
      </c>
      <c r="C528" s="8">
        <v>1037</v>
      </c>
      <c r="D528" s="46">
        <f t="shared" si="1"/>
        <v>-360</v>
      </c>
    </row>
    <row r="529" spans="1:4" x14ac:dyDescent="0.25">
      <c r="A529" s="8">
        <v>2021</v>
      </c>
      <c r="B529" s="8">
        <v>712</v>
      </c>
      <c r="C529" s="8">
        <v>1245</v>
      </c>
      <c r="D529" s="46">
        <f t="shared" si="1"/>
        <v>-533</v>
      </c>
    </row>
    <row r="530" spans="1:4" x14ac:dyDescent="0.25">
      <c r="A530" s="8">
        <v>2022</v>
      </c>
      <c r="B530" s="8">
        <v>610</v>
      </c>
      <c r="C530" s="8">
        <v>1107</v>
      </c>
      <c r="D530" s="46">
        <f t="shared" si="1"/>
        <v>-497</v>
      </c>
    </row>
    <row r="531" spans="1:4" x14ac:dyDescent="0.25">
      <c r="A531" s="8">
        <v>2023</v>
      </c>
      <c r="B531" s="8">
        <v>546</v>
      </c>
      <c r="C531" s="8">
        <v>964</v>
      </c>
      <c r="D531" s="70">
        <f t="shared" si="1"/>
        <v>-418</v>
      </c>
    </row>
    <row r="540" spans="1:4" s="2" customFormat="1" ht="5.25" customHeight="1" x14ac:dyDescent="0.2"/>
    <row r="542" spans="1:4" x14ac:dyDescent="0.25">
      <c r="B542" s="8" t="s">
        <v>86</v>
      </c>
      <c r="C542" s="8" t="s">
        <v>87</v>
      </c>
    </row>
    <row r="543" spans="1:4" x14ac:dyDescent="0.25">
      <c r="A543" s="8">
        <v>1991</v>
      </c>
      <c r="B543" s="47">
        <v>0.93113342898134865</v>
      </c>
      <c r="C543" s="47">
        <v>1.0033494066352899</v>
      </c>
    </row>
    <row r="544" spans="1:4" hidden="1" outlineLevel="1" x14ac:dyDescent="0.25">
      <c r="A544" s="8">
        <v>1992</v>
      </c>
      <c r="B544" s="47">
        <v>1.0853355426677713</v>
      </c>
      <c r="C544" s="47">
        <v>1.1219867591624695</v>
      </c>
    </row>
    <row r="545" spans="1:3" hidden="1" outlineLevel="1" x14ac:dyDescent="0.25">
      <c r="A545" s="8">
        <v>1993</v>
      </c>
      <c r="B545" s="47">
        <v>1.5561613958560523</v>
      </c>
      <c r="C545" s="47">
        <v>1.4648155760678649</v>
      </c>
    </row>
    <row r="546" spans="1:3" hidden="1" outlineLevel="1" x14ac:dyDescent="0.25">
      <c r="A546" s="8">
        <v>1994</v>
      </c>
      <c r="B546" s="47">
        <v>1.665615141955836</v>
      </c>
      <c r="C546" s="47">
        <v>1.7215122031662269</v>
      </c>
    </row>
    <row r="547" spans="1:3" hidden="1" outlineLevel="1" x14ac:dyDescent="0.25">
      <c r="A547" s="8">
        <v>1995</v>
      </c>
      <c r="B547" s="47">
        <v>1.7091584158415842</v>
      </c>
      <c r="C547" s="47">
        <v>1.804449594438007</v>
      </c>
    </row>
    <row r="548" spans="1:3" hidden="1" outlineLevel="1" x14ac:dyDescent="0.25">
      <c r="A548" s="8">
        <v>1996</v>
      </c>
      <c r="B548" s="47">
        <v>1.7057220708446867</v>
      </c>
      <c r="C548" s="47">
        <v>1.7360513935960342</v>
      </c>
    </row>
    <row r="549" spans="1:3" hidden="1" outlineLevel="1" x14ac:dyDescent="0.25">
      <c r="A549" s="8">
        <v>1997</v>
      </c>
      <c r="B549" s="47">
        <v>1.8597997138769671</v>
      </c>
      <c r="C549" s="47">
        <v>1.7808284652150823</v>
      </c>
    </row>
    <row r="550" spans="1:3" hidden="1" outlineLevel="1" x14ac:dyDescent="0.25">
      <c r="A550" s="8">
        <v>1998</v>
      </c>
      <c r="B550" s="47">
        <v>2.0706605222734256</v>
      </c>
      <c r="C550" s="47">
        <v>1.8541610192464082</v>
      </c>
    </row>
    <row r="551" spans="1:3" hidden="1" outlineLevel="1" x14ac:dyDescent="0.25">
      <c r="A551" s="8">
        <v>1999</v>
      </c>
      <c r="B551" s="47">
        <v>1.6883289124668435</v>
      </c>
      <c r="C551" s="47">
        <v>1.6972766265309287</v>
      </c>
    </row>
    <row r="552" spans="1:3" collapsed="1" x14ac:dyDescent="0.25">
      <c r="A552" s="8">
        <v>2000</v>
      </c>
      <c r="B552" s="47">
        <v>1.4345238095238095</v>
      </c>
      <c r="C552" s="47">
        <v>1.5919426594167079</v>
      </c>
    </row>
    <row r="553" spans="1:3" hidden="1" outlineLevel="1" x14ac:dyDescent="0.25">
      <c r="A553" s="8">
        <v>2001</v>
      </c>
      <c r="B553" s="47">
        <v>1.7277777777777779</v>
      </c>
      <c r="C553" s="47">
        <v>1.6820128479657388</v>
      </c>
    </row>
    <row r="554" spans="1:3" hidden="1" outlineLevel="1" x14ac:dyDescent="0.25">
      <c r="A554" s="8">
        <v>2002</v>
      </c>
      <c r="B554" s="47">
        <v>1.5280487804878049</v>
      </c>
      <c r="C554" s="47">
        <v>1.6244126761971409</v>
      </c>
    </row>
    <row r="555" spans="1:3" hidden="1" outlineLevel="1" x14ac:dyDescent="0.25">
      <c r="A555" s="8">
        <v>2003</v>
      </c>
      <c r="B555" s="47">
        <v>1.4926108374384237</v>
      </c>
      <c r="C555" s="47">
        <v>1.5441778539464914</v>
      </c>
    </row>
    <row r="556" spans="1:3" hidden="1" outlineLevel="1" x14ac:dyDescent="0.25">
      <c r="A556" s="8">
        <v>2004</v>
      </c>
      <c r="B556" s="47">
        <v>1.34375</v>
      </c>
      <c r="C556" s="47">
        <v>1.5748991836333235</v>
      </c>
    </row>
    <row r="557" spans="1:3" collapsed="1" x14ac:dyDescent="0.25">
      <c r="A557" s="8">
        <v>2005</v>
      </c>
      <c r="B557" s="47">
        <v>1.3238993710691824</v>
      </c>
      <c r="C557" s="47">
        <v>1.5247243801460668</v>
      </c>
    </row>
    <row r="558" spans="1:3" hidden="1" outlineLevel="1" x14ac:dyDescent="0.25">
      <c r="A558" s="8">
        <v>2006</v>
      </c>
      <c r="B558" s="8">
        <v>1.34</v>
      </c>
      <c r="C558" s="8">
        <v>1.49</v>
      </c>
    </row>
    <row r="559" spans="1:3" hidden="1" outlineLevel="1" x14ac:dyDescent="0.25">
      <c r="A559" s="8">
        <v>2007</v>
      </c>
      <c r="B559" s="8">
        <v>1.32</v>
      </c>
      <c r="C559" s="8">
        <v>1.42</v>
      </c>
    </row>
    <row r="560" spans="1:3" hidden="1" outlineLevel="1" x14ac:dyDescent="0.25">
      <c r="A560" s="8">
        <v>2008</v>
      </c>
      <c r="B560" s="8">
        <v>1.08</v>
      </c>
      <c r="C560" s="8">
        <v>1.29</v>
      </c>
    </row>
    <row r="561" spans="1:3" hidden="1" outlineLevel="1" x14ac:dyDescent="0.25">
      <c r="A561" s="8">
        <v>2009</v>
      </c>
      <c r="B561" s="8">
        <v>1.27</v>
      </c>
      <c r="C561" s="8">
        <v>1.38</v>
      </c>
    </row>
    <row r="562" spans="1:3" collapsed="1" x14ac:dyDescent="0.25">
      <c r="A562" s="8">
        <v>2010</v>
      </c>
      <c r="B562" s="8">
        <v>1.52</v>
      </c>
      <c r="C562" s="8">
        <v>1.56</v>
      </c>
    </row>
    <row r="563" spans="1:3" ht="14.25" hidden="1" customHeight="1" outlineLevel="1" x14ac:dyDescent="0.25">
      <c r="A563" s="8">
        <v>2011</v>
      </c>
      <c r="B563" s="8">
        <v>1.42</v>
      </c>
      <c r="C563" s="8">
        <v>1.52</v>
      </c>
    </row>
    <row r="564" spans="1:3" hidden="1" outlineLevel="1" x14ac:dyDescent="0.25">
      <c r="A564" s="8">
        <v>2012</v>
      </c>
      <c r="B564" s="8">
        <v>1.46</v>
      </c>
      <c r="C564" s="8">
        <v>1.46</v>
      </c>
    </row>
    <row r="565" spans="1:3" hidden="1" outlineLevel="1" x14ac:dyDescent="0.25">
      <c r="A565" s="8">
        <v>2013</v>
      </c>
      <c r="B565" s="8">
        <v>1.45</v>
      </c>
      <c r="C565" s="8">
        <v>1.39</v>
      </c>
    </row>
    <row r="566" spans="1:3" hidden="1" outlineLevel="1" x14ac:dyDescent="0.25">
      <c r="A566" s="8">
        <v>2014</v>
      </c>
      <c r="B566" s="8">
        <v>1.19</v>
      </c>
      <c r="C566" s="8">
        <v>1.31</v>
      </c>
    </row>
    <row r="567" spans="1:3" collapsed="1" x14ac:dyDescent="0.25">
      <c r="A567" s="8">
        <v>2015</v>
      </c>
      <c r="B567" s="8">
        <v>1.1499999999999999</v>
      </c>
      <c r="C567" s="47">
        <v>1.3</v>
      </c>
    </row>
    <row r="568" spans="1:3" x14ac:dyDescent="0.25">
      <c r="A568" s="8">
        <v>2016</v>
      </c>
      <c r="B568" s="8">
        <v>1.27</v>
      </c>
      <c r="C568" s="47">
        <v>1.3</v>
      </c>
    </row>
    <row r="569" spans="1:3" x14ac:dyDescent="0.25">
      <c r="A569" s="8">
        <v>2017</v>
      </c>
      <c r="B569" s="8">
        <v>1.27</v>
      </c>
      <c r="C569" s="8">
        <v>1.38</v>
      </c>
    </row>
    <row r="570" spans="1:3" x14ac:dyDescent="0.25">
      <c r="A570" s="8">
        <v>2018</v>
      </c>
      <c r="B570" s="8">
        <v>1.41</v>
      </c>
      <c r="C570" s="8">
        <v>1.49</v>
      </c>
    </row>
    <row r="571" spans="1:3" x14ac:dyDescent="0.25">
      <c r="A571" s="8">
        <v>2019</v>
      </c>
      <c r="B571" s="8">
        <v>1.19</v>
      </c>
      <c r="C571" s="8">
        <v>1.48</v>
      </c>
    </row>
    <row r="572" spans="1:3" x14ac:dyDescent="0.25">
      <c r="A572" s="8">
        <v>2020</v>
      </c>
      <c r="B572" s="8">
        <v>1.53</v>
      </c>
      <c r="C572" s="8">
        <v>1.64</v>
      </c>
    </row>
    <row r="573" spans="1:3" x14ac:dyDescent="0.25">
      <c r="A573" s="8">
        <v>2021</v>
      </c>
      <c r="B573" s="8">
        <v>1.75</v>
      </c>
      <c r="C573" s="8">
        <v>1.99</v>
      </c>
    </row>
    <row r="574" spans="1:3" x14ac:dyDescent="0.25">
      <c r="A574" s="8">
        <v>2022</v>
      </c>
      <c r="B574" s="8">
        <v>1.81</v>
      </c>
      <c r="C574" s="8">
        <v>1.93</v>
      </c>
    </row>
    <row r="575" spans="1:3" x14ac:dyDescent="0.25">
      <c r="A575" s="8">
        <v>2023</v>
      </c>
      <c r="B575" s="8">
        <v>1.77</v>
      </c>
      <c r="C575" s="8">
        <v>1.93</v>
      </c>
    </row>
    <row r="582" spans="1:2" s="2" customFormat="1" ht="5.25" customHeight="1" x14ac:dyDescent="0.2"/>
    <row r="584" spans="1:2" x14ac:dyDescent="0.25">
      <c r="B584" s="8" t="s">
        <v>88</v>
      </c>
    </row>
    <row r="585" spans="1:2" x14ac:dyDescent="0.25">
      <c r="A585" s="8" t="s">
        <v>3</v>
      </c>
      <c r="B585" s="47">
        <v>1.9345065562456867</v>
      </c>
    </row>
    <row r="586" spans="1:2" x14ac:dyDescent="0.25">
      <c r="A586" s="8" t="s">
        <v>4</v>
      </c>
      <c r="B586" s="47">
        <v>2.0684898929845423</v>
      </c>
    </row>
    <row r="587" spans="1:2" x14ac:dyDescent="0.25">
      <c r="A587" s="8" t="s">
        <v>5</v>
      </c>
      <c r="B587" s="47">
        <v>2.6787878787878787</v>
      </c>
    </row>
    <row r="588" spans="1:2" x14ac:dyDescent="0.25">
      <c r="A588" s="8" t="s">
        <v>6</v>
      </c>
      <c r="B588" s="47">
        <v>1.523076923076923</v>
      </c>
    </row>
    <row r="589" spans="1:2" x14ac:dyDescent="0.25">
      <c r="A589" s="8" t="s">
        <v>146</v>
      </c>
      <c r="B589" s="47">
        <v>1.8475609756097562</v>
      </c>
    </row>
    <row r="590" spans="1:2" x14ac:dyDescent="0.25">
      <c r="A590" s="8" t="s">
        <v>7</v>
      </c>
      <c r="B590" s="47">
        <v>1.4504854368932039</v>
      </c>
    </row>
    <row r="591" spans="1:2" x14ac:dyDescent="0.25">
      <c r="A591" s="8" t="s">
        <v>8</v>
      </c>
      <c r="B591" s="47">
        <v>1.7655677655677655</v>
      </c>
    </row>
    <row r="592" spans="1:2" x14ac:dyDescent="0.25">
      <c r="A592" s="8" t="s">
        <v>9</v>
      </c>
      <c r="B592" s="47">
        <v>2.3131868131868134</v>
      </c>
    </row>
    <row r="593" spans="1:2" x14ac:dyDescent="0.25">
      <c r="A593" s="8" t="s">
        <v>147</v>
      </c>
      <c r="B593" s="47">
        <v>1.5459183673469388</v>
      </c>
    </row>
    <row r="594" spans="1:2" x14ac:dyDescent="0.25">
      <c r="A594" s="8" t="s">
        <v>10</v>
      </c>
      <c r="B594" s="47">
        <v>2.2400000000000002</v>
      </c>
    </row>
    <row r="595" spans="1:2" x14ac:dyDescent="0.25">
      <c r="B595" s="47"/>
    </row>
    <row r="609" spans="1:4" s="2" customFormat="1" ht="5.25" customHeight="1" x14ac:dyDescent="0.2"/>
    <row r="611" spans="1:4" x14ac:dyDescent="0.25">
      <c r="B611" s="8" t="s">
        <v>89</v>
      </c>
      <c r="C611" s="8" t="s">
        <v>90</v>
      </c>
      <c r="D611" s="8" t="s">
        <v>91</v>
      </c>
    </row>
    <row r="612" spans="1:4" x14ac:dyDescent="0.25">
      <c r="A612" s="8" t="s">
        <v>3</v>
      </c>
      <c r="B612" s="19">
        <v>7.740872555000796</v>
      </c>
      <c r="C612" s="19">
        <v>14.974768708711339</v>
      </c>
      <c r="D612" s="19">
        <v>-7.2338961537105435</v>
      </c>
    </row>
    <row r="613" spans="1:4" x14ac:dyDescent="0.25">
      <c r="A613" s="8" t="s">
        <v>4</v>
      </c>
      <c r="B613" s="19">
        <v>6.9472783355609788</v>
      </c>
      <c r="C613" s="19">
        <v>14.370375020858356</v>
      </c>
      <c r="D613" s="19">
        <v>-7.4230966852973781</v>
      </c>
    </row>
    <row r="614" spans="1:4" x14ac:dyDescent="0.25">
      <c r="A614" s="8" t="s">
        <v>5</v>
      </c>
      <c r="B614" s="19">
        <v>6.3625496471677021</v>
      </c>
      <c r="C614" s="19">
        <v>17.043920873018934</v>
      </c>
      <c r="D614" s="19">
        <v>-10.681371225851231</v>
      </c>
    </row>
    <row r="615" spans="1:4" x14ac:dyDescent="0.25">
      <c r="A615" s="8" t="s">
        <v>6</v>
      </c>
      <c r="B615" s="19">
        <v>8.317946655454195</v>
      </c>
      <c r="C615" s="19">
        <v>12.668872598307161</v>
      </c>
      <c r="D615" s="19">
        <v>-4.3509259428529647</v>
      </c>
    </row>
    <row r="616" spans="1:4" x14ac:dyDescent="0.25">
      <c r="A616" s="8" t="s">
        <v>146</v>
      </c>
      <c r="B616" s="19">
        <v>7.7541371158392431</v>
      </c>
      <c r="C616" s="19">
        <v>14.326241134751772</v>
      </c>
      <c r="D616" s="19">
        <v>-6.5721040189125288</v>
      </c>
    </row>
    <row r="617" spans="1:4" x14ac:dyDescent="0.25">
      <c r="A617" s="8" t="s">
        <v>7</v>
      </c>
      <c r="B617" s="19">
        <v>9.8746021398166963</v>
      </c>
      <c r="C617" s="19">
        <v>14.322966598918589</v>
      </c>
      <c r="D617" s="19">
        <v>-4.4483644591018905</v>
      </c>
    </row>
    <row r="618" spans="1:4" x14ac:dyDescent="0.25">
      <c r="A618" s="8" t="s">
        <v>8</v>
      </c>
      <c r="B618" s="19">
        <v>8.1883623275344934</v>
      </c>
      <c r="C618" s="19">
        <v>14.457108578284343</v>
      </c>
      <c r="D618" s="19">
        <v>-6.2687462507498504</v>
      </c>
    </row>
    <row r="619" spans="1:4" x14ac:dyDescent="0.25">
      <c r="A619" s="8" t="s">
        <v>9</v>
      </c>
      <c r="B619" s="19">
        <v>6.9649075810340202</v>
      </c>
      <c r="C619" s="19">
        <v>16.111132371512763</v>
      </c>
      <c r="D619" s="19">
        <v>-9.1462247904787404</v>
      </c>
    </row>
    <row r="620" spans="1:4" x14ac:dyDescent="0.25">
      <c r="A620" s="8" t="s">
        <v>147</v>
      </c>
      <c r="B620" s="19">
        <v>8.7593850554165176</v>
      </c>
      <c r="C620" s="19">
        <v>13.541294243832679</v>
      </c>
      <c r="D620" s="19">
        <v>-4.7819091884161606</v>
      </c>
    </row>
    <row r="621" spans="1:4" x14ac:dyDescent="0.25">
      <c r="A621" s="8" t="s">
        <v>10</v>
      </c>
      <c r="B621" s="19">
        <v>6.8946497517926089</v>
      </c>
      <c r="C621" s="19">
        <v>15.444015444015445</v>
      </c>
      <c r="D621" s="19">
        <v>-8.5493656922228336</v>
      </c>
    </row>
    <row r="622" spans="1:4" x14ac:dyDescent="0.25">
      <c r="B622" s="19"/>
      <c r="C622" s="19"/>
      <c r="D622" s="19"/>
    </row>
    <row r="630" spans="2:24" x14ac:dyDescent="0.25">
      <c r="X630" s="8" t="s">
        <v>79</v>
      </c>
    </row>
    <row r="638" spans="2:24" s="2" customFormat="1" ht="5.25" customHeight="1" x14ac:dyDescent="0.2"/>
    <row r="640" spans="2:24" x14ac:dyDescent="0.25">
      <c r="B640" s="8" t="s">
        <v>106</v>
      </c>
      <c r="C640" s="8" t="s">
        <v>107</v>
      </c>
      <c r="D640" s="8" t="s">
        <v>108</v>
      </c>
    </row>
    <row r="641" spans="1:5" x14ac:dyDescent="0.25">
      <c r="A641" s="8" t="s">
        <v>3</v>
      </c>
      <c r="B641" s="19">
        <v>-7.2338961537105435</v>
      </c>
      <c r="C641" s="19">
        <v>1.2901454258334661</v>
      </c>
      <c r="D641" s="19">
        <v>-5.9437507278770649</v>
      </c>
      <c r="E641" s="19"/>
    </row>
    <row r="642" spans="1:5" x14ac:dyDescent="0.25">
      <c r="A642" s="8" t="s">
        <v>4</v>
      </c>
      <c r="B642" s="19">
        <v>-7.4230966852973781</v>
      </c>
      <c r="C642" s="19">
        <v>0.45764473221174579</v>
      </c>
      <c r="D642" s="19">
        <v>-6.9654519530856458</v>
      </c>
      <c r="E642" s="19"/>
    </row>
    <row r="643" spans="1:5" x14ac:dyDescent="0.25">
      <c r="A643" s="8" t="s">
        <v>5</v>
      </c>
      <c r="B643" s="19">
        <v>-10.681371225851231</v>
      </c>
      <c r="C643" s="19">
        <v>-2.827799843185645</v>
      </c>
      <c r="D643" s="19">
        <v>-13.50917106903672</v>
      </c>
      <c r="E643" s="19"/>
    </row>
    <row r="644" spans="1:5" x14ac:dyDescent="0.25">
      <c r="A644" s="8" t="s">
        <v>6</v>
      </c>
      <c r="B644" s="19">
        <v>-4.3509259428529647</v>
      </c>
      <c r="C644" s="19">
        <v>1.8829637483775434</v>
      </c>
      <c r="D644" s="19">
        <v>-2.4679621944753842</v>
      </c>
      <c r="E644" s="19"/>
    </row>
    <row r="645" spans="1:5" x14ac:dyDescent="0.25">
      <c r="A645" s="8" t="s">
        <v>146</v>
      </c>
      <c r="B645" s="19">
        <v>-6.5721040189125288</v>
      </c>
      <c r="C645" s="19">
        <v>-6.9503546099290787</v>
      </c>
      <c r="D645" s="19">
        <v>-13.522458628841672</v>
      </c>
      <c r="E645" s="19"/>
    </row>
    <row r="646" spans="1:5" x14ac:dyDescent="0.25">
      <c r="A646" s="8" t="s">
        <v>7</v>
      </c>
      <c r="B646" s="19">
        <v>-4.4483644591018905</v>
      </c>
      <c r="C646" s="19">
        <v>23.545653257660007</v>
      </c>
      <c r="D646" s="19">
        <v>19.097288798558161</v>
      </c>
      <c r="E646" s="19"/>
    </row>
    <row r="647" spans="1:5" x14ac:dyDescent="0.25">
      <c r="A647" s="8" t="s">
        <v>8</v>
      </c>
      <c r="B647" s="19">
        <v>-6.2687462507498504</v>
      </c>
      <c r="C647" s="19">
        <v>0.14997000599880023</v>
      </c>
      <c r="D647" s="19">
        <v>-6.1187762447508556</v>
      </c>
      <c r="E647" s="19"/>
    </row>
    <row r="648" spans="1:5" x14ac:dyDescent="0.25">
      <c r="A648" s="8" t="s">
        <v>9</v>
      </c>
      <c r="B648" s="19">
        <v>-9.1462247904787404</v>
      </c>
      <c r="C648" s="19">
        <v>-0.3061497837817152</v>
      </c>
      <c r="D648" s="19">
        <v>-9.4523745742604532</v>
      </c>
      <c r="E648" s="19"/>
    </row>
    <row r="649" spans="1:5" x14ac:dyDescent="0.25">
      <c r="A649" s="8" t="s">
        <v>147</v>
      </c>
      <c r="B649" s="19">
        <v>-4.7819091884161606</v>
      </c>
      <c r="C649" s="19">
        <v>-4.558455488022882</v>
      </c>
      <c r="D649" s="19">
        <v>-9.3403646764390249</v>
      </c>
      <c r="E649" s="19"/>
    </row>
    <row r="650" spans="1:5" x14ac:dyDescent="0.25">
      <c r="A650" s="8" t="s">
        <v>10</v>
      </c>
      <c r="B650" s="19">
        <v>-8.5493656922228336</v>
      </c>
      <c r="C650" s="19">
        <v>-1.0725010725010724</v>
      </c>
      <c r="D650" s="19">
        <v>-9.6218667647239098</v>
      </c>
      <c r="E650" s="19"/>
    </row>
    <row r="651" spans="1:5" x14ac:dyDescent="0.25">
      <c r="B651" s="19"/>
      <c r="C651" s="19"/>
      <c r="D651" s="19"/>
    </row>
    <row r="652" spans="1:5" x14ac:dyDescent="0.25">
      <c r="D652" s="19"/>
    </row>
    <row r="653" spans="1:5" x14ac:dyDescent="0.25">
      <c r="D653" s="19"/>
    </row>
    <row r="654" spans="1:5" x14ac:dyDescent="0.25">
      <c r="D654" s="19"/>
    </row>
    <row r="655" spans="1:5" x14ac:dyDescent="0.25">
      <c r="D655" s="19"/>
    </row>
    <row r="656" spans="1:5" x14ac:dyDescent="0.25">
      <c r="D656" s="19"/>
    </row>
    <row r="657" spans="1:4" x14ac:dyDescent="0.25">
      <c r="D657" s="19"/>
    </row>
    <row r="658" spans="1:4" x14ac:dyDescent="0.25">
      <c r="D658" s="19" t="s">
        <v>79</v>
      </c>
    </row>
    <row r="659" spans="1:4" x14ac:dyDescent="0.25">
      <c r="D659" s="19"/>
    </row>
    <row r="660" spans="1:4" x14ac:dyDescent="0.25">
      <c r="D660" s="19"/>
    </row>
    <row r="661" spans="1:4" x14ac:dyDescent="0.25">
      <c r="D661" s="19"/>
    </row>
    <row r="662" spans="1:4" x14ac:dyDescent="0.25">
      <c r="D662" s="19"/>
    </row>
    <row r="663" spans="1:4" x14ac:dyDescent="0.25">
      <c r="D663" s="19"/>
    </row>
    <row r="664" spans="1:4" x14ac:dyDescent="0.25">
      <c r="D664" s="19"/>
    </row>
    <row r="665" spans="1:4" s="2" customFormat="1" ht="5.25" customHeight="1" x14ac:dyDescent="0.2"/>
    <row r="667" spans="1:4" x14ac:dyDescent="0.25">
      <c r="A667" s="8" t="s">
        <v>93</v>
      </c>
      <c r="B667" s="8" t="s">
        <v>94</v>
      </c>
      <c r="C667" s="8" t="s">
        <v>92</v>
      </c>
      <c r="D667" s="8" t="s">
        <v>95</v>
      </c>
    </row>
    <row r="668" spans="1:4" x14ac:dyDescent="0.25">
      <c r="A668" s="8">
        <v>1989</v>
      </c>
      <c r="B668" s="46">
        <v>376</v>
      </c>
      <c r="C668" s="46">
        <v>-525</v>
      </c>
      <c r="D668" s="46">
        <v>-149</v>
      </c>
    </row>
    <row r="669" spans="1:4" x14ac:dyDescent="0.25">
      <c r="A669" s="8">
        <v>1990</v>
      </c>
      <c r="B669" s="46">
        <v>319</v>
      </c>
      <c r="C669" s="46">
        <v>-830</v>
      </c>
      <c r="D669" s="46">
        <v>-511</v>
      </c>
    </row>
    <row r="670" spans="1:4" hidden="1" outlineLevel="1" x14ac:dyDescent="0.25">
      <c r="A670" s="8">
        <v>1991</v>
      </c>
      <c r="B670" s="46">
        <v>96</v>
      </c>
      <c r="C670" s="46">
        <v>-1768</v>
      </c>
      <c r="D670" s="46">
        <v>-1672</v>
      </c>
    </row>
    <row r="671" spans="1:4" hidden="1" outlineLevel="1" x14ac:dyDescent="0.25">
      <c r="A671" s="8">
        <v>1995</v>
      </c>
      <c r="B671" s="46">
        <v>-573</v>
      </c>
      <c r="C671" s="46">
        <v>-1556</v>
      </c>
      <c r="D671" s="46">
        <v>-2129</v>
      </c>
    </row>
    <row r="672" spans="1:4" collapsed="1" x14ac:dyDescent="0.25">
      <c r="A672" s="8">
        <v>2000</v>
      </c>
      <c r="B672" s="46">
        <v>-365</v>
      </c>
      <c r="C672" s="46">
        <v>-1417</v>
      </c>
      <c r="D672" s="46">
        <v>-1782</v>
      </c>
    </row>
    <row r="673" spans="1:4" hidden="1" outlineLevel="1" x14ac:dyDescent="0.25">
      <c r="A673" s="8">
        <v>2001</v>
      </c>
      <c r="B673" s="46">
        <v>-524</v>
      </c>
      <c r="C673" s="46">
        <v>-963</v>
      </c>
      <c r="D673" s="46">
        <v>-1487</v>
      </c>
    </row>
    <row r="674" spans="1:4" hidden="1" outlineLevel="1" x14ac:dyDescent="0.25">
      <c r="A674" s="8">
        <v>2002</v>
      </c>
      <c r="B674" s="46">
        <v>-428</v>
      </c>
      <c r="C674" s="46">
        <v>-400</v>
      </c>
      <c r="D674" s="46">
        <v>-828</v>
      </c>
    </row>
    <row r="675" spans="1:4" hidden="1" outlineLevel="1" x14ac:dyDescent="0.25">
      <c r="A675" s="8">
        <v>2003</v>
      </c>
      <c r="B675" s="46">
        <v>-394</v>
      </c>
      <c r="C675" s="46">
        <v>-581</v>
      </c>
      <c r="D675" s="46">
        <v>-975</v>
      </c>
    </row>
    <row r="676" spans="1:4" hidden="1" outlineLevel="1" x14ac:dyDescent="0.25">
      <c r="A676" s="8">
        <v>2004</v>
      </c>
      <c r="B676" s="46">
        <v>-289</v>
      </c>
      <c r="C676" s="46">
        <v>-518</v>
      </c>
      <c r="D676" s="46">
        <v>-807</v>
      </c>
    </row>
    <row r="677" spans="1:4" collapsed="1" x14ac:dyDescent="0.25">
      <c r="A677" s="8">
        <v>2005</v>
      </c>
      <c r="B677" s="46">
        <v>-297</v>
      </c>
      <c r="C677" s="46">
        <v>-424</v>
      </c>
      <c r="D677" s="46">
        <v>-721</v>
      </c>
    </row>
    <row r="678" spans="1:4" hidden="1" outlineLevel="1" x14ac:dyDescent="0.25">
      <c r="A678" s="8">
        <v>2006</v>
      </c>
      <c r="B678" s="46">
        <v>-262</v>
      </c>
      <c r="C678" s="46">
        <v>-358</v>
      </c>
      <c r="D678" s="46">
        <v>-620</v>
      </c>
    </row>
    <row r="679" spans="1:4" ht="13.5" hidden="1" customHeight="1" outlineLevel="1" x14ac:dyDescent="0.25">
      <c r="A679" s="8">
        <v>2007</v>
      </c>
      <c r="B679" s="46">
        <v>-251</v>
      </c>
      <c r="C679" s="46">
        <v>-422</v>
      </c>
      <c r="D679" s="46">
        <f>B679+C679</f>
        <v>-673</v>
      </c>
    </row>
    <row r="680" spans="1:4" hidden="1" outlineLevel="1" x14ac:dyDescent="0.25">
      <c r="A680" s="8">
        <v>2008</v>
      </c>
      <c r="B680" s="46">
        <v>-54</v>
      </c>
      <c r="C680" s="46">
        <v>-1016</v>
      </c>
      <c r="D680" s="46">
        <f t="shared" ref="D680:D689" si="2">B680+C680</f>
        <v>-1070</v>
      </c>
    </row>
    <row r="681" spans="1:4" hidden="1" outlineLevel="1" x14ac:dyDescent="0.25">
      <c r="A681" s="8">
        <v>2009</v>
      </c>
      <c r="B681" s="46">
        <v>-211</v>
      </c>
      <c r="C681" s="46">
        <v>-1554</v>
      </c>
      <c r="D681" s="46">
        <f t="shared" si="2"/>
        <v>-1765</v>
      </c>
    </row>
    <row r="682" spans="1:4" collapsed="1" x14ac:dyDescent="0.25">
      <c r="A682" s="8">
        <v>2010</v>
      </c>
      <c r="B682" s="46">
        <v>-334</v>
      </c>
      <c r="C682" s="46">
        <v>-1669</v>
      </c>
      <c r="D682" s="46">
        <f t="shared" si="2"/>
        <v>-2003</v>
      </c>
    </row>
    <row r="683" spans="1:4" hidden="1" outlineLevel="1" x14ac:dyDescent="0.25">
      <c r="A683" s="8">
        <v>2011</v>
      </c>
      <c r="B683" s="46">
        <v>-304</v>
      </c>
      <c r="C683" s="46">
        <v>-1794</v>
      </c>
      <c r="D683" s="46">
        <f t="shared" si="2"/>
        <v>-2098</v>
      </c>
    </row>
    <row r="684" spans="1:4" hidden="1" outlineLevel="1" x14ac:dyDescent="0.25">
      <c r="A684" s="8">
        <v>2012</v>
      </c>
      <c r="B684" s="46">
        <v>-331</v>
      </c>
      <c r="C684" s="46">
        <v>-1012</v>
      </c>
      <c r="D684" s="46">
        <f t="shared" si="2"/>
        <v>-1343</v>
      </c>
    </row>
    <row r="685" spans="1:4" hidden="1" outlineLevel="1" x14ac:dyDescent="0.25">
      <c r="A685" s="8">
        <v>2013</v>
      </c>
      <c r="B685" s="46">
        <v>-332</v>
      </c>
      <c r="C685" s="46">
        <v>-1211</v>
      </c>
      <c r="D685" s="46">
        <f t="shared" si="2"/>
        <v>-1543</v>
      </c>
    </row>
    <row r="686" spans="1:4" hidden="1" outlineLevel="1" x14ac:dyDescent="0.25">
      <c r="A686" s="8">
        <v>2014</v>
      </c>
      <c r="B686" s="46">
        <v>-155</v>
      </c>
      <c r="C686" s="46">
        <v>-646</v>
      </c>
      <c r="D686" s="46">
        <f t="shared" si="2"/>
        <v>-801</v>
      </c>
    </row>
    <row r="687" spans="1:4" collapsed="1" x14ac:dyDescent="0.25">
      <c r="A687" s="8">
        <v>2015</v>
      </c>
      <c r="B687" s="46">
        <v>-122</v>
      </c>
      <c r="C687" s="46">
        <v>-373</v>
      </c>
      <c r="D687" s="46">
        <f t="shared" si="2"/>
        <v>-495</v>
      </c>
    </row>
    <row r="688" spans="1:4" hidden="1" outlineLevel="1" x14ac:dyDescent="0.25">
      <c r="A688" s="8">
        <v>2016</v>
      </c>
      <c r="B688" s="46">
        <v>-229</v>
      </c>
      <c r="C688" s="46">
        <v>-958</v>
      </c>
      <c r="D688" s="46">
        <f t="shared" si="2"/>
        <v>-1187</v>
      </c>
    </row>
    <row r="689" spans="1:4" hidden="1" outlineLevel="1" x14ac:dyDescent="0.25">
      <c r="A689" s="8">
        <v>2017</v>
      </c>
      <c r="B689" s="46">
        <v>-215</v>
      </c>
      <c r="C689" s="46">
        <v>-48</v>
      </c>
      <c r="D689" s="46">
        <f t="shared" si="2"/>
        <v>-263</v>
      </c>
    </row>
    <row r="690" spans="1:4" hidden="1" outlineLevel="1" x14ac:dyDescent="0.25">
      <c r="A690" s="8">
        <v>2018</v>
      </c>
      <c r="B690" s="46">
        <v>-314</v>
      </c>
      <c r="C690" s="46">
        <v>79</v>
      </c>
      <c r="D690" s="46">
        <v>-235</v>
      </c>
    </row>
    <row r="691" spans="1:4" hidden="1" outlineLevel="1" x14ac:dyDescent="0.25">
      <c r="A691" s="8">
        <v>2019</v>
      </c>
      <c r="B691" s="46">
        <v>-150</v>
      </c>
      <c r="C691" s="46">
        <v>-260</v>
      </c>
      <c r="D691" s="46">
        <v>-410</v>
      </c>
    </row>
    <row r="692" spans="1:4" collapsed="1" x14ac:dyDescent="0.25">
      <c r="A692" s="8">
        <v>2020</v>
      </c>
      <c r="B692" s="46">
        <v>-360</v>
      </c>
      <c r="C692" s="46">
        <v>11</v>
      </c>
      <c r="D692" s="46">
        <f>B692+C692</f>
        <v>-349</v>
      </c>
    </row>
    <row r="693" spans="1:4" x14ac:dyDescent="0.25">
      <c r="A693" s="8">
        <v>2021</v>
      </c>
      <c r="B693" s="46">
        <v>-533</v>
      </c>
      <c r="C693" s="46">
        <v>-71</v>
      </c>
      <c r="D693" s="46">
        <v>-604</v>
      </c>
    </row>
    <row r="694" spans="1:4" x14ac:dyDescent="0.25">
      <c r="A694" s="8">
        <v>2022</v>
      </c>
      <c r="B694" s="46">
        <v>-497</v>
      </c>
      <c r="C694" s="46">
        <v>225</v>
      </c>
      <c r="D694" s="46">
        <v>-272</v>
      </c>
    </row>
    <row r="695" spans="1:4" x14ac:dyDescent="0.25">
      <c r="A695" s="8">
        <v>2023</v>
      </c>
      <c r="B695" s="71">
        <v>-418</v>
      </c>
      <c r="C695" s="46">
        <v>10</v>
      </c>
      <c r="D695" s="46">
        <v>-408</v>
      </c>
    </row>
    <row r="696" spans="1:4" x14ac:dyDescent="0.25">
      <c r="B696" s="46"/>
      <c r="C696" s="46"/>
      <c r="D696" s="46"/>
    </row>
    <row r="697" spans="1:4" x14ac:dyDescent="0.25">
      <c r="B697" s="46"/>
      <c r="C697" s="46"/>
      <c r="D697" s="46"/>
    </row>
    <row r="698" spans="1:4" x14ac:dyDescent="0.25">
      <c r="B698" s="46"/>
      <c r="C698" s="46"/>
      <c r="D698" s="46"/>
    </row>
    <row r="699" spans="1:4" x14ac:dyDescent="0.25">
      <c r="B699" s="46"/>
      <c r="C699" s="46"/>
      <c r="D699" s="46"/>
    </row>
    <row r="700" spans="1:4" x14ac:dyDescent="0.25">
      <c r="B700" s="46"/>
      <c r="C700" s="46"/>
      <c r="D700" s="46"/>
    </row>
    <row r="701" spans="1:4" x14ac:dyDescent="0.25">
      <c r="B701" s="46"/>
      <c r="C701" s="46"/>
      <c r="D701" s="46"/>
    </row>
    <row r="702" spans="1:4" x14ac:dyDescent="0.25">
      <c r="B702" s="46"/>
      <c r="C702" s="46"/>
      <c r="D702" s="46"/>
    </row>
    <row r="703" spans="1:4" x14ac:dyDescent="0.25">
      <c r="B703" s="46"/>
      <c r="C703" s="46"/>
      <c r="D703" s="46"/>
    </row>
    <row r="704" spans="1:4" x14ac:dyDescent="0.25">
      <c r="B704" s="46"/>
      <c r="C704" s="46"/>
      <c r="D704" s="46"/>
    </row>
    <row r="708" spans="1:7" s="2" customFormat="1" ht="5.25" customHeight="1" x14ac:dyDescent="0.2"/>
    <row r="710" spans="1:7" x14ac:dyDescent="0.25">
      <c r="B710" s="8" t="s">
        <v>97</v>
      </c>
      <c r="C710" s="8" t="s">
        <v>98</v>
      </c>
      <c r="D710" s="8" t="s">
        <v>99</v>
      </c>
    </row>
    <row r="711" spans="1:7" hidden="1" outlineLevel="1" x14ac:dyDescent="0.25">
      <c r="A711" s="8">
        <v>1999</v>
      </c>
      <c r="B711" s="11">
        <v>51573</v>
      </c>
      <c r="C711" s="11">
        <v>36088</v>
      </c>
      <c r="D711" s="11">
        <v>1854</v>
      </c>
    </row>
    <row r="712" spans="1:7" collapsed="1" x14ac:dyDescent="0.25">
      <c r="A712" s="8">
        <v>2000</v>
      </c>
      <c r="B712" s="11">
        <v>52119</v>
      </c>
      <c r="C712" s="11">
        <v>35076</v>
      </c>
      <c r="D712" s="11">
        <v>1936</v>
      </c>
      <c r="E712" s="19">
        <f>C712/(SUM(B712:D712))*100</f>
        <v>39.353311418025157</v>
      </c>
      <c r="F712" s="11"/>
      <c r="G712" s="19"/>
    </row>
    <row r="713" spans="1:7" hidden="1" outlineLevel="1" x14ac:dyDescent="0.25">
      <c r="A713" s="8">
        <v>2001</v>
      </c>
      <c r="B713" s="11">
        <v>53323</v>
      </c>
      <c r="C713" s="11">
        <v>31740</v>
      </c>
      <c r="D713" s="11">
        <v>2181</v>
      </c>
      <c r="E713" s="19">
        <f t="shared" ref="E713:E727" si="3">C713/(SUM(B713:D713))*100</f>
        <v>36.38072532208519</v>
      </c>
      <c r="F713" s="11"/>
      <c r="G713" s="19"/>
    </row>
    <row r="714" spans="1:7" hidden="1" outlineLevel="1" x14ac:dyDescent="0.25">
      <c r="A714" s="8">
        <v>2002</v>
      </c>
      <c r="B714" s="11">
        <v>53819</v>
      </c>
      <c r="C714" s="11">
        <v>31050</v>
      </c>
      <c r="D714" s="11">
        <v>2200</v>
      </c>
      <c r="E714" s="19">
        <f t="shared" si="3"/>
        <v>35.661372015298213</v>
      </c>
      <c r="F714" s="11"/>
      <c r="G714" s="19"/>
    </row>
    <row r="715" spans="1:7" hidden="1" outlineLevel="1" x14ac:dyDescent="0.25">
      <c r="A715" s="8">
        <v>2003</v>
      </c>
      <c r="B715" s="11">
        <v>55053</v>
      </c>
      <c r="C715" s="11">
        <v>29097</v>
      </c>
      <c r="D715" s="11">
        <v>2278</v>
      </c>
      <c r="E715" s="19">
        <f t="shared" si="3"/>
        <v>33.666172999490904</v>
      </c>
      <c r="F715" s="11"/>
      <c r="G715" s="19"/>
    </row>
    <row r="716" spans="1:7" hidden="1" outlineLevel="1" x14ac:dyDescent="0.25">
      <c r="A716" s="8">
        <v>2004</v>
      </c>
      <c r="B716" s="11">
        <v>56302</v>
      </c>
      <c r="C716" s="11">
        <v>27277</v>
      </c>
      <c r="D716" s="11">
        <v>2432</v>
      </c>
      <c r="E716" s="19">
        <f t="shared" si="3"/>
        <v>31.713385497203845</v>
      </c>
      <c r="F716" s="11"/>
      <c r="G716" s="19"/>
    </row>
    <row r="717" spans="1:7" collapsed="1" x14ac:dyDescent="0.25">
      <c r="A717" s="8">
        <v>2005</v>
      </c>
      <c r="B717" s="11">
        <v>58064</v>
      </c>
      <c r="C717" s="11">
        <v>24780</v>
      </c>
      <c r="D717" s="11">
        <v>2746</v>
      </c>
      <c r="E717" s="19">
        <f t="shared" si="3"/>
        <v>28.951980371538731</v>
      </c>
      <c r="F717" s="11"/>
      <c r="G717" s="19"/>
    </row>
    <row r="718" spans="1:7" hidden="1" outlineLevel="1" x14ac:dyDescent="0.25">
      <c r="A718" s="8">
        <v>2006</v>
      </c>
      <c r="B718" s="11">
        <v>59579</v>
      </c>
      <c r="C718" s="11">
        <v>22762</v>
      </c>
      <c r="D718" s="11">
        <v>3181</v>
      </c>
      <c r="E718" s="19">
        <f t="shared" si="3"/>
        <v>26.615373821940551</v>
      </c>
      <c r="F718" s="11"/>
      <c r="G718" s="19"/>
    </row>
    <row r="719" spans="1:7" hidden="1" outlineLevel="1" x14ac:dyDescent="0.25">
      <c r="A719" s="8">
        <v>2007</v>
      </c>
      <c r="B719" s="11">
        <v>60647</v>
      </c>
      <c r="C719" s="11">
        <v>21127</v>
      </c>
      <c r="D719" s="11">
        <v>3559</v>
      </c>
      <c r="E719" s="19">
        <f t="shared" si="3"/>
        <v>24.758299837108737</v>
      </c>
      <c r="F719" s="11"/>
      <c r="G719" s="19"/>
    </row>
    <row r="720" spans="1:7" hidden="1" outlineLevel="1" x14ac:dyDescent="0.25">
      <c r="A720" s="8">
        <v>2008</v>
      </c>
      <c r="B720" s="11">
        <v>61188</v>
      </c>
      <c r="C720" s="11">
        <v>20051</v>
      </c>
      <c r="D720" s="11">
        <v>3910</v>
      </c>
      <c r="E720" s="19">
        <f t="shared" si="3"/>
        <v>23.548133272263915</v>
      </c>
      <c r="F720" s="11"/>
      <c r="G720" s="19"/>
    </row>
    <row r="721" spans="1:7" hidden="1" outlineLevel="1" x14ac:dyDescent="0.25">
      <c r="A721" s="8">
        <v>2009</v>
      </c>
      <c r="B721" s="11">
        <v>61410</v>
      </c>
      <c r="C721" s="11">
        <v>18775</v>
      </c>
      <c r="D721" s="11">
        <v>4226</v>
      </c>
      <c r="E721" s="19">
        <f t="shared" si="3"/>
        <v>22.242361777493453</v>
      </c>
      <c r="F721" s="11"/>
      <c r="G721" s="19"/>
    </row>
    <row r="722" spans="1:7" collapsed="1" x14ac:dyDescent="0.25">
      <c r="A722" s="8">
        <v>2010</v>
      </c>
      <c r="B722" s="11">
        <v>61307</v>
      </c>
      <c r="C722" s="11">
        <v>17081</v>
      </c>
      <c r="D722" s="11">
        <v>5027</v>
      </c>
      <c r="E722" s="19">
        <f t="shared" si="3"/>
        <v>20.477132410237967</v>
      </c>
      <c r="F722" s="11"/>
      <c r="G722" s="19"/>
    </row>
    <row r="723" spans="1:7" hidden="1" outlineLevel="1" x14ac:dyDescent="0.25">
      <c r="A723" s="8">
        <v>2011</v>
      </c>
      <c r="B723" s="74">
        <v>55671</v>
      </c>
      <c r="C723" s="74">
        <v>13833</v>
      </c>
      <c r="D723" s="75">
        <f>74478-B723-C723</f>
        <v>4974</v>
      </c>
      <c r="E723" s="19">
        <f t="shared" si="3"/>
        <v>18.57326995891404</v>
      </c>
      <c r="F723" s="11"/>
      <c r="G723" s="19"/>
    </row>
    <row r="724" spans="1:7" hidden="1" outlineLevel="1" x14ac:dyDescent="0.25">
      <c r="A724" s="8">
        <v>2012</v>
      </c>
      <c r="B724" s="11">
        <v>54606</v>
      </c>
      <c r="C724" s="11">
        <v>13388</v>
      </c>
      <c r="D724" s="11">
        <v>5126</v>
      </c>
      <c r="E724" s="19">
        <f t="shared" si="3"/>
        <v>18.309628008752735</v>
      </c>
      <c r="F724" s="11"/>
      <c r="G724" s="19"/>
    </row>
    <row r="725" spans="1:7" hidden="1" outlineLevel="1" x14ac:dyDescent="0.25">
      <c r="A725" s="8">
        <v>2013</v>
      </c>
      <c r="B725" s="11">
        <v>54210</v>
      </c>
      <c r="C725" s="11">
        <v>12483</v>
      </c>
      <c r="D725" s="11">
        <v>4895</v>
      </c>
      <c r="E725" s="19">
        <f t="shared" si="3"/>
        <v>17.437279991059953</v>
      </c>
      <c r="F725" s="11"/>
      <c r="G725" s="19"/>
    </row>
    <row r="726" spans="1:7" hidden="1" outlineLevel="1" x14ac:dyDescent="0.25">
      <c r="A726" s="8">
        <v>2014</v>
      </c>
      <c r="B726" s="11">
        <v>54058</v>
      </c>
      <c r="C726" s="11">
        <v>11767</v>
      </c>
      <c r="D726" s="11">
        <v>5054</v>
      </c>
      <c r="E726" s="19">
        <f t="shared" si="3"/>
        <v>16.601532188659547</v>
      </c>
      <c r="F726" s="11"/>
      <c r="G726" s="19"/>
    </row>
    <row r="727" spans="1:7" collapsed="1" x14ac:dyDescent="0.25">
      <c r="A727" s="8">
        <v>2015</v>
      </c>
      <c r="B727" s="11">
        <v>54059</v>
      </c>
      <c r="C727" s="11">
        <v>11129</v>
      </c>
      <c r="D727" s="11">
        <v>5040</v>
      </c>
      <c r="E727" s="19">
        <f t="shared" si="3"/>
        <v>15.846955630232957</v>
      </c>
      <c r="F727" s="36">
        <f>B727/(SUM(B727:D727))*100</f>
        <v>76.976419661673418</v>
      </c>
      <c r="G727" s="19"/>
    </row>
    <row r="728" spans="1:7" x14ac:dyDescent="0.25">
      <c r="A728" s="8">
        <v>2016</v>
      </c>
      <c r="B728" s="11">
        <v>53461</v>
      </c>
      <c r="C728" s="11">
        <v>10586</v>
      </c>
      <c r="D728" s="11">
        <v>4954</v>
      </c>
      <c r="E728" s="19">
        <f t="shared" ref="E728:E732" si="4">C728/(SUM(B728:D728))*100</f>
        <v>15.341806640483471</v>
      </c>
      <c r="F728" s="36">
        <f t="shared" ref="F728:F732" si="5">B728/(SUM(B728:D728))*100</f>
        <v>77.478587266851207</v>
      </c>
      <c r="G728" s="19"/>
    </row>
    <row r="729" spans="1:7" x14ac:dyDescent="0.25">
      <c r="A729" s="8">
        <v>2017</v>
      </c>
      <c r="B729" s="11">
        <v>53702</v>
      </c>
      <c r="C729" s="11">
        <v>10164</v>
      </c>
      <c r="D729" s="11">
        <v>4903</v>
      </c>
      <c r="E729" s="19">
        <f t="shared" si="4"/>
        <v>14.779915368843518</v>
      </c>
      <c r="F729" s="36">
        <f t="shared" si="5"/>
        <v>78.090418647937298</v>
      </c>
      <c r="G729" s="19"/>
    </row>
    <row r="730" spans="1:7" x14ac:dyDescent="0.25">
      <c r="A730" s="8">
        <v>2018</v>
      </c>
      <c r="B730" s="11">
        <v>54097</v>
      </c>
      <c r="C730" s="11">
        <v>9715</v>
      </c>
      <c r="D730" s="11">
        <v>4862</v>
      </c>
      <c r="E730" s="19">
        <f t="shared" si="4"/>
        <v>14.146547456096922</v>
      </c>
      <c r="F730" s="36">
        <f t="shared" si="5"/>
        <v>78.773626117599093</v>
      </c>
      <c r="G730" s="19"/>
    </row>
    <row r="731" spans="1:7" x14ac:dyDescent="0.25">
      <c r="A731" s="8">
        <v>2019</v>
      </c>
      <c r="B731" s="11">
        <v>54258</v>
      </c>
      <c r="C731" s="11">
        <v>9352</v>
      </c>
      <c r="D731" s="11">
        <v>4749</v>
      </c>
      <c r="E731" s="19">
        <f t="shared" si="4"/>
        <v>13.68071504849398</v>
      </c>
      <c r="F731" s="36">
        <f t="shared" si="5"/>
        <v>79.372138270015654</v>
      </c>
      <c r="G731" s="19"/>
    </row>
    <row r="732" spans="1:7" x14ac:dyDescent="0.25">
      <c r="A732" s="8">
        <v>2020</v>
      </c>
      <c r="B732" s="11">
        <v>54313</v>
      </c>
      <c r="C732" s="11">
        <v>8990</v>
      </c>
      <c r="D732" s="11">
        <f>67964-B732-C732</f>
        <v>4661</v>
      </c>
      <c r="E732" s="19">
        <f t="shared" si="4"/>
        <v>13.227591077629333</v>
      </c>
      <c r="F732" s="36">
        <f t="shared" si="5"/>
        <v>79.91436642928609</v>
      </c>
    </row>
    <row r="733" spans="1:7" x14ac:dyDescent="0.25">
      <c r="A733" s="8">
        <v>2021</v>
      </c>
      <c r="B733" s="11">
        <v>54211</v>
      </c>
      <c r="C733" s="11">
        <v>8630</v>
      </c>
      <c r="D733" s="11">
        <f>67360-B733-C733</f>
        <v>4519</v>
      </c>
      <c r="E733" s="19">
        <f>C733/(SUM(B733:D733))*100</f>
        <v>12.811757719714963</v>
      </c>
    </row>
    <row r="734" spans="1:7" x14ac:dyDescent="0.25">
      <c r="A734" s="8">
        <v>2022</v>
      </c>
      <c r="B734" s="11">
        <v>53818</v>
      </c>
      <c r="C734" s="11">
        <v>8289</v>
      </c>
      <c r="D734" s="11">
        <v>4981</v>
      </c>
      <c r="E734" s="19">
        <f>C734/(SUM(B734:D734))*100</f>
        <v>12.355413784879561</v>
      </c>
    </row>
    <row r="735" spans="1:7" x14ac:dyDescent="0.25">
      <c r="A735" s="8">
        <v>2023</v>
      </c>
      <c r="B735" s="11">
        <v>53831</v>
      </c>
      <c r="C735" s="11">
        <v>7999</v>
      </c>
      <c r="D735" s="11">
        <v>4850</v>
      </c>
      <c r="E735" s="19">
        <f>C735/(SUM(B735:D735))*100</f>
        <v>11.996100779844031</v>
      </c>
    </row>
    <row r="738" spans="1:4" x14ac:dyDescent="0.25">
      <c r="B738" s="73"/>
      <c r="C738" s="73"/>
      <c r="D738" s="73"/>
    </row>
    <row r="742" spans="1:4" s="2" customFormat="1" ht="5.25" customHeight="1" x14ac:dyDescent="0.2"/>
    <row r="744" spans="1:4" x14ac:dyDescent="0.25">
      <c r="B744" s="8" t="s">
        <v>100</v>
      </c>
      <c r="C744" s="8" t="s">
        <v>101</v>
      </c>
      <c r="D744" s="8" t="s">
        <v>102</v>
      </c>
    </row>
    <row r="745" spans="1:4" x14ac:dyDescent="0.25">
      <c r="A745" s="8" t="s">
        <v>3</v>
      </c>
      <c r="B745" s="21">
        <v>86.214729347255854</v>
      </c>
      <c r="C745" s="21">
        <v>9.0430913914445465</v>
      </c>
      <c r="D745" s="21">
        <v>4.7421792612995901</v>
      </c>
    </row>
    <row r="746" spans="1:4" x14ac:dyDescent="0.25">
      <c r="A746" s="8" t="s">
        <v>4</v>
      </c>
      <c r="B746" s="21">
        <v>77.588129653891713</v>
      </c>
      <c r="C746" s="21">
        <v>14.153282898791122</v>
      </c>
      <c r="D746" s="21">
        <v>8.2585874473171597</v>
      </c>
    </row>
    <row r="747" spans="1:4" x14ac:dyDescent="0.25">
      <c r="A747" s="8" t="s">
        <v>5</v>
      </c>
      <c r="B747" s="21">
        <v>79.524158408205764</v>
      </c>
      <c r="C747" s="21">
        <v>13.276520263756602</v>
      </c>
      <c r="D747" s="21">
        <v>7.1993213280376347</v>
      </c>
    </row>
    <row r="748" spans="1:4" x14ac:dyDescent="0.25">
      <c r="A748" s="8" t="s">
        <v>6</v>
      </c>
      <c r="B748" s="21">
        <v>85.822928282846746</v>
      </c>
      <c r="C748" s="21">
        <v>10.219191605272298</v>
      </c>
      <c r="D748" s="21">
        <v>3.9578801118809528</v>
      </c>
    </row>
    <row r="749" spans="1:4" x14ac:dyDescent="0.25">
      <c r="A749" s="8" t="s">
        <v>146</v>
      </c>
      <c r="B749" s="21">
        <v>89.229314420803775</v>
      </c>
      <c r="C749" s="21">
        <v>7.9338061465721035</v>
      </c>
      <c r="D749" s="21">
        <v>2.8368794326241131</v>
      </c>
    </row>
    <row r="750" spans="1:4" x14ac:dyDescent="0.25">
      <c r="A750" s="8" t="s">
        <v>7</v>
      </c>
      <c r="B750" s="21">
        <v>81.824979867316031</v>
      </c>
      <c r="C750" s="21">
        <v>11.485216857767384</v>
      </c>
      <c r="D750" s="21">
        <v>6.689803274916593</v>
      </c>
    </row>
    <row r="751" spans="1:4" x14ac:dyDescent="0.25">
      <c r="A751" s="8" t="s">
        <v>8</v>
      </c>
      <c r="B751" s="21">
        <v>80.730353929214147</v>
      </c>
      <c r="C751" s="21">
        <v>11.99610077984403</v>
      </c>
      <c r="D751" s="21">
        <v>7.2735452909418115</v>
      </c>
    </row>
    <row r="752" spans="1:4" x14ac:dyDescent="0.25">
      <c r="A752" s="8" t="s">
        <v>9</v>
      </c>
      <c r="B752" s="21">
        <v>92.461061574375265</v>
      </c>
      <c r="C752" s="21">
        <v>4.4200375033485129</v>
      </c>
      <c r="D752" s="21">
        <v>3.1189009222762234</v>
      </c>
    </row>
    <row r="753" spans="1:4" x14ac:dyDescent="0.25">
      <c r="A753" s="8" t="s">
        <v>147</v>
      </c>
      <c r="B753" s="21">
        <v>94.154451197711836</v>
      </c>
      <c r="C753" s="21">
        <v>3.7987129066857346</v>
      </c>
      <c r="D753" s="21">
        <v>2.0468358956024311</v>
      </c>
    </row>
    <row r="754" spans="1:4" x14ac:dyDescent="0.25">
      <c r="A754" s="8" t="s">
        <v>10</v>
      </c>
      <c r="B754" s="21">
        <v>80.419194704908989</v>
      </c>
      <c r="C754" s="21">
        <v>12.965005822148679</v>
      </c>
      <c r="D754" s="21">
        <v>6.6157994729423297</v>
      </c>
    </row>
    <row r="767" spans="1:4" s="2" customFormat="1" ht="5.25" customHeight="1" x14ac:dyDescent="0.2"/>
    <row r="769" spans="1:4" x14ac:dyDescent="0.25">
      <c r="B769" s="8" t="s">
        <v>103</v>
      </c>
      <c r="C769" s="8" t="s">
        <v>104</v>
      </c>
      <c r="D769" s="8" t="s">
        <v>105</v>
      </c>
    </row>
    <row r="770" spans="1:4" x14ac:dyDescent="0.25">
      <c r="A770" s="57">
        <v>1995</v>
      </c>
      <c r="B770" s="57">
        <v>401</v>
      </c>
      <c r="C770" s="57">
        <v>403</v>
      </c>
      <c r="D770" s="58">
        <v>100.49875311720697</v>
      </c>
    </row>
    <row r="771" spans="1:4" x14ac:dyDescent="0.25">
      <c r="A771" s="57" t="s">
        <v>16</v>
      </c>
      <c r="B771" s="57">
        <v>376</v>
      </c>
      <c r="C771" s="57">
        <v>391</v>
      </c>
      <c r="D771" s="58">
        <v>103.98936170212767</v>
      </c>
    </row>
    <row r="772" spans="1:4" hidden="1" outlineLevel="1" x14ac:dyDescent="0.25">
      <c r="A772" s="57" t="s">
        <v>17</v>
      </c>
      <c r="B772" s="57">
        <v>369</v>
      </c>
      <c r="C772" s="57">
        <v>357</v>
      </c>
      <c r="D772" s="58">
        <v>96.747967479674799</v>
      </c>
    </row>
    <row r="773" spans="1:4" hidden="1" outlineLevel="1" x14ac:dyDescent="0.25">
      <c r="A773" s="57" t="s">
        <v>18</v>
      </c>
      <c r="B773" s="57">
        <v>417</v>
      </c>
      <c r="C773" s="57">
        <v>309</v>
      </c>
      <c r="D773" s="58">
        <v>74.100719424460422</v>
      </c>
    </row>
    <row r="774" spans="1:4" hidden="1" outlineLevel="1" x14ac:dyDescent="0.25">
      <c r="A774" s="57" t="s">
        <v>19</v>
      </c>
      <c r="B774" s="57">
        <v>421</v>
      </c>
      <c r="C774" s="57">
        <v>269</v>
      </c>
      <c r="D774" s="58">
        <v>63.895486935866984</v>
      </c>
    </row>
    <row r="775" spans="1:4" hidden="1" outlineLevel="1" x14ac:dyDescent="0.25">
      <c r="A775" s="57" t="s">
        <v>20</v>
      </c>
      <c r="B775" s="57">
        <v>428</v>
      </c>
      <c r="C775" s="57">
        <v>258</v>
      </c>
      <c r="D775" s="58">
        <v>60.280373831775705</v>
      </c>
    </row>
    <row r="776" spans="1:4" collapsed="1" x14ac:dyDescent="0.25">
      <c r="A776" s="57" t="s">
        <v>113</v>
      </c>
      <c r="B776" s="57">
        <v>544</v>
      </c>
      <c r="C776" s="57">
        <v>346</v>
      </c>
      <c r="D776" s="58">
        <v>63.602941176470587</v>
      </c>
    </row>
    <row r="777" spans="1:4" hidden="1" outlineLevel="1" x14ac:dyDescent="0.25">
      <c r="A777" s="59">
        <v>2006</v>
      </c>
      <c r="B777" s="57">
        <v>660</v>
      </c>
      <c r="C777" s="57">
        <v>359</v>
      </c>
      <c r="D777" s="58">
        <v>54.4</v>
      </c>
    </row>
    <row r="778" spans="1:4" hidden="1" outlineLevel="1" x14ac:dyDescent="0.25">
      <c r="A778" s="59">
        <v>2007</v>
      </c>
      <c r="B778" s="57">
        <v>643</v>
      </c>
      <c r="C778" s="57">
        <v>298</v>
      </c>
      <c r="D778" s="57">
        <v>46</v>
      </c>
    </row>
    <row r="779" spans="1:4" hidden="1" outlineLevel="1" x14ac:dyDescent="0.25">
      <c r="A779" s="59">
        <v>2008</v>
      </c>
      <c r="B779" s="57">
        <v>500</v>
      </c>
      <c r="C779" s="57">
        <v>292</v>
      </c>
      <c r="D779" s="57">
        <v>58</v>
      </c>
    </row>
    <row r="780" spans="1:4" hidden="1" outlineLevel="1" x14ac:dyDescent="0.25">
      <c r="A780" s="59">
        <v>2009</v>
      </c>
      <c r="B780" s="57">
        <v>363</v>
      </c>
      <c r="C780" s="57">
        <v>251</v>
      </c>
      <c r="D780" s="57">
        <v>69</v>
      </c>
    </row>
    <row r="781" spans="1:4" collapsed="1" x14ac:dyDescent="0.25">
      <c r="A781" s="59">
        <v>2010</v>
      </c>
      <c r="B781" s="57">
        <v>370</v>
      </c>
      <c r="C781" s="57">
        <v>257</v>
      </c>
      <c r="D781" s="57">
        <v>69</v>
      </c>
    </row>
    <row r="782" spans="1:4" ht="12" hidden="1" customHeight="1" outlineLevel="1" x14ac:dyDescent="0.25">
      <c r="A782" s="59">
        <v>2012</v>
      </c>
      <c r="B782" s="57">
        <v>422</v>
      </c>
      <c r="C782" s="57">
        <v>282</v>
      </c>
      <c r="D782" s="57">
        <v>67</v>
      </c>
    </row>
    <row r="783" spans="1:4" hidden="1" outlineLevel="1" x14ac:dyDescent="0.25">
      <c r="A783" s="59">
        <v>2013</v>
      </c>
      <c r="B783" s="57">
        <v>484</v>
      </c>
      <c r="C783" s="57">
        <v>308</v>
      </c>
      <c r="D783" s="57">
        <v>64</v>
      </c>
    </row>
    <row r="784" spans="1:4" hidden="1" outlineLevel="1" x14ac:dyDescent="0.25">
      <c r="A784" s="59">
        <v>2014</v>
      </c>
      <c r="B784" s="57">
        <v>493</v>
      </c>
      <c r="C784" s="57">
        <v>240</v>
      </c>
      <c r="D784" s="58">
        <v>48.7</v>
      </c>
    </row>
    <row r="785" spans="1:4" collapsed="1" x14ac:dyDescent="0.25">
      <c r="A785" s="59">
        <v>2015</v>
      </c>
      <c r="B785" s="57">
        <v>517</v>
      </c>
      <c r="C785" s="57">
        <v>239</v>
      </c>
      <c r="D785" s="58">
        <v>46.2</v>
      </c>
    </row>
    <row r="786" spans="1:4" hidden="1" outlineLevel="1" x14ac:dyDescent="0.25">
      <c r="A786" s="59">
        <v>2016</v>
      </c>
      <c r="B786" s="57">
        <v>500</v>
      </c>
      <c r="C786" s="57">
        <v>258</v>
      </c>
      <c r="D786" s="58">
        <f t="shared" ref="D786:D793" si="6">C786/B786*100</f>
        <v>51.6</v>
      </c>
    </row>
    <row r="787" spans="1:4" hidden="1" outlineLevel="1" x14ac:dyDescent="0.25">
      <c r="A787" s="59">
        <v>2017</v>
      </c>
      <c r="B787" s="57">
        <v>504</v>
      </c>
      <c r="C787" s="57">
        <v>238</v>
      </c>
      <c r="D787" s="58">
        <f t="shared" si="6"/>
        <v>47.222222222222221</v>
      </c>
    </row>
    <row r="788" spans="1:4" hidden="1" outlineLevel="1" x14ac:dyDescent="0.25">
      <c r="A788" s="59">
        <v>2018</v>
      </c>
      <c r="B788" s="57">
        <v>526</v>
      </c>
      <c r="C788" s="57">
        <v>248</v>
      </c>
      <c r="D788" s="58">
        <f t="shared" si="6"/>
        <v>47.148288973384027</v>
      </c>
    </row>
    <row r="789" spans="1:4" hidden="1" outlineLevel="1" x14ac:dyDescent="0.25">
      <c r="A789" s="59">
        <v>2019</v>
      </c>
      <c r="B789" s="57">
        <v>517</v>
      </c>
      <c r="C789" s="57">
        <v>235</v>
      </c>
      <c r="D789" s="58">
        <f t="shared" si="6"/>
        <v>45.454545454545453</v>
      </c>
    </row>
    <row r="790" spans="1:4" collapsed="1" x14ac:dyDescent="0.25">
      <c r="A790" s="12">
        <v>2020</v>
      </c>
      <c r="B790" s="8">
        <v>390</v>
      </c>
      <c r="C790" s="8">
        <v>195</v>
      </c>
      <c r="D790" s="8">
        <f t="shared" si="6"/>
        <v>50</v>
      </c>
    </row>
    <row r="791" spans="1:4" x14ac:dyDescent="0.25">
      <c r="A791" s="12">
        <v>2021</v>
      </c>
      <c r="B791" s="8">
        <v>426</v>
      </c>
      <c r="C791" s="8">
        <v>195</v>
      </c>
      <c r="D791" s="18">
        <f t="shared" si="6"/>
        <v>45.774647887323944</v>
      </c>
    </row>
    <row r="792" spans="1:4" x14ac:dyDescent="0.25">
      <c r="A792" s="12">
        <v>2022</v>
      </c>
      <c r="B792" s="8">
        <v>417</v>
      </c>
      <c r="C792" s="8">
        <v>189</v>
      </c>
      <c r="D792" s="18">
        <f t="shared" si="6"/>
        <v>45.323741007194243</v>
      </c>
    </row>
    <row r="793" spans="1:4" x14ac:dyDescent="0.25">
      <c r="A793" s="12">
        <v>2023</v>
      </c>
      <c r="B793" s="8">
        <v>409</v>
      </c>
      <c r="C793" s="8">
        <v>185</v>
      </c>
      <c r="D793" s="18">
        <f t="shared" si="6"/>
        <v>45.232273838630803</v>
      </c>
    </row>
    <row r="806" spans="1:30" s="2" customFormat="1" ht="5.25" customHeight="1" x14ac:dyDescent="0.2"/>
    <row r="808" spans="1:30" x14ac:dyDescent="0.25">
      <c r="A808" s="8" t="s">
        <v>109</v>
      </c>
      <c r="B808" s="19">
        <v>60</v>
      </c>
      <c r="C808" s="19"/>
      <c r="D808" s="19"/>
      <c r="E808" s="19"/>
      <c r="F808" s="19"/>
      <c r="G808" s="19"/>
      <c r="H808" s="19"/>
      <c r="W808" s="35"/>
    </row>
    <row r="809" spans="1:30" s="49" customFormat="1" x14ac:dyDescent="0.25">
      <c r="A809" s="8" t="s">
        <v>110</v>
      </c>
      <c r="B809" s="8">
        <v>26.1</v>
      </c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22"/>
      <c r="V809" s="8"/>
      <c r="W809" s="35"/>
      <c r="X809" s="8"/>
      <c r="Y809" s="8"/>
      <c r="Z809" s="8"/>
      <c r="AA809" s="8"/>
      <c r="AB809" s="8"/>
      <c r="AC809" s="8"/>
      <c r="AD809" s="8"/>
    </row>
    <row r="810" spans="1:30" x14ac:dyDescent="0.25">
      <c r="A810" s="8" t="s">
        <v>111</v>
      </c>
      <c r="B810" s="19">
        <v>2.8</v>
      </c>
      <c r="W810" s="35"/>
    </row>
    <row r="811" spans="1:30" x14ac:dyDescent="0.25">
      <c r="A811" s="8" t="s">
        <v>112</v>
      </c>
      <c r="B811" s="8">
        <v>4.9000000000000004</v>
      </c>
      <c r="W811" s="35"/>
    </row>
    <row r="812" spans="1:30" x14ac:dyDescent="0.25">
      <c r="A812" s="8" t="s">
        <v>156</v>
      </c>
      <c r="B812" s="8">
        <v>2.7</v>
      </c>
    </row>
    <row r="813" spans="1:30" x14ac:dyDescent="0.25">
      <c r="A813" s="8" t="s">
        <v>157</v>
      </c>
      <c r="B813" s="8">
        <v>0.9</v>
      </c>
    </row>
    <row r="814" spans="1:30" x14ac:dyDescent="0.25">
      <c r="A814" s="8" t="s">
        <v>153</v>
      </c>
      <c r="B814" s="19">
        <v>2.6</v>
      </c>
    </row>
    <row r="815" spans="1:30" x14ac:dyDescent="0.25">
      <c r="B815" s="19"/>
    </row>
    <row r="817" spans="2:2" x14ac:dyDescent="0.25">
      <c r="B817" s="19"/>
    </row>
    <row r="840" hidden="1" outlineLevel="1" x14ac:dyDescent="0.25"/>
    <row r="841" hidden="1" outlineLevel="1" x14ac:dyDescent="0.25"/>
    <row r="842" hidden="1" outlineLevel="1" x14ac:dyDescent="0.25"/>
    <row r="843" hidden="1" outlineLevel="1" x14ac:dyDescent="0.25"/>
    <row r="844" hidden="1" outlineLevel="1" x14ac:dyDescent="0.25"/>
    <row r="845" hidden="1" outlineLevel="1" x14ac:dyDescent="0.25"/>
    <row r="846" hidden="1" outlineLevel="1" x14ac:dyDescent="0.25"/>
    <row r="847" hidden="1" outlineLevel="1" x14ac:dyDescent="0.25"/>
    <row r="848" hidden="1" outlineLevel="1" x14ac:dyDescent="0.25"/>
    <row r="849" spans="1:11" hidden="1" outlineLevel="1" x14ac:dyDescent="0.25"/>
    <row r="850" spans="1:11" hidden="1" outlineLevel="1" x14ac:dyDescent="0.25"/>
    <row r="851" spans="1:11" hidden="1" outlineLevel="1" x14ac:dyDescent="0.25"/>
    <row r="852" spans="1:11" hidden="1" outlineLevel="1" x14ac:dyDescent="0.25"/>
    <row r="853" spans="1:11" hidden="1" outlineLevel="1" x14ac:dyDescent="0.25"/>
    <row r="854" spans="1:11" hidden="1" outlineLevel="1" x14ac:dyDescent="0.25"/>
    <row r="855" spans="1:11" hidden="1" outlineLevel="1" x14ac:dyDescent="0.25"/>
    <row r="856" spans="1:11" hidden="1" outlineLevel="1" x14ac:dyDescent="0.25"/>
    <row r="857" spans="1:11" hidden="1" outlineLevel="1" x14ac:dyDescent="0.25"/>
    <row r="858" spans="1:11" hidden="1" outlineLevel="1" x14ac:dyDescent="0.25"/>
    <row r="859" spans="1:11" hidden="1" outlineLevel="1" x14ac:dyDescent="0.25"/>
    <row r="860" spans="1:11" hidden="1" outlineLevel="1" x14ac:dyDescent="0.25"/>
    <row r="861" spans="1:11" s="2" customFormat="1" ht="5.25" customHeight="1" collapsed="1" x14ac:dyDescent="0.2"/>
    <row r="863" spans="1:11" x14ac:dyDescent="0.25">
      <c r="B863" s="8" t="s">
        <v>3</v>
      </c>
      <c r="C863" s="8" t="s">
        <v>4</v>
      </c>
      <c r="D863" s="8" t="s">
        <v>5</v>
      </c>
      <c r="E863" s="8" t="s">
        <v>6</v>
      </c>
      <c r="F863" s="8" t="s">
        <v>146</v>
      </c>
      <c r="G863" s="8" t="s">
        <v>7</v>
      </c>
      <c r="H863" s="8" t="s">
        <v>8</v>
      </c>
      <c r="I863" s="8" t="s">
        <v>9</v>
      </c>
      <c r="J863" s="8" t="s">
        <v>147</v>
      </c>
      <c r="K863" s="8" t="s">
        <v>10</v>
      </c>
    </row>
    <row r="864" spans="1:11" x14ac:dyDescent="0.25">
      <c r="A864" s="12" t="s">
        <v>30</v>
      </c>
      <c r="B864" s="19">
        <v>54.754673077310805</v>
      </c>
      <c r="C864" s="19">
        <v>38.053282837305133</v>
      </c>
      <c r="D864" s="19">
        <v>13.944004261269058</v>
      </c>
      <c r="E864" s="19">
        <v>51.206961998622219</v>
      </c>
      <c r="G864" s="19">
        <v>45.578679089236594</v>
      </c>
      <c r="H864" s="19">
        <v>43.570922799214131</v>
      </c>
      <c r="I864" s="19">
        <v>38.763337373161285</v>
      </c>
      <c r="K864" s="19">
        <v>45.958940538240611</v>
      </c>
    </row>
    <row r="865" spans="1:11" x14ac:dyDescent="0.25">
      <c r="A865" s="12">
        <v>2000</v>
      </c>
      <c r="B865" s="76">
        <v>57.910022733314435</v>
      </c>
      <c r="C865" s="76">
        <v>41.212825315535319</v>
      </c>
      <c r="D865" s="76">
        <v>16.1375962709518</v>
      </c>
      <c r="E865" s="76">
        <v>51.906075171381289</v>
      </c>
      <c r="F865" s="77"/>
      <c r="G865" s="76">
        <v>49.402747183867909</v>
      </c>
      <c r="H865" s="76">
        <v>50.035900197451092</v>
      </c>
      <c r="I865" s="76">
        <v>42.786235128565949</v>
      </c>
      <c r="J865" s="77"/>
      <c r="K865" s="76">
        <v>51.894570952196048</v>
      </c>
    </row>
    <row r="866" spans="1:11" hidden="1" outlineLevel="1" x14ac:dyDescent="0.25">
      <c r="A866" s="12">
        <v>2001</v>
      </c>
      <c r="B866" s="76">
        <v>58.203027750399862</v>
      </c>
      <c r="C866" s="76">
        <v>41.489539681753634</v>
      </c>
      <c r="D866" s="76">
        <v>16.370834766200215</v>
      </c>
      <c r="E866" s="76">
        <v>53.416657818496219</v>
      </c>
      <c r="F866" s="77"/>
      <c r="G866" s="76">
        <v>49.510193753614807</v>
      </c>
      <c r="H866" s="76">
        <v>50.302268441803328</v>
      </c>
      <c r="I866" s="76">
        <v>43.20176591159931</v>
      </c>
      <c r="J866" s="77"/>
      <c r="K866" s="76">
        <v>52.438414689573669</v>
      </c>
    </row>
    <row r="867" spans="1:11" hidden="1" outlineLevel="1" x14ac:dyDescent="0.25">
      <c r="A867" s="12">
        <v>2002</v>
      </c>
      <c r="B867" s="76">
        <v>58.446394564825802</v>
      </c>
      <c r="C867" s="76">
        <v>41.749139647634287</v>
      </c>
      <c r="D867" s="76">
        <v>16.737560940954985</v>
      </c>
      <c r="E867" s="76">
        <v>53.785321045107516</v>
      </c>
      <c r="F867" s="77"/>
      <c r="G867" s="76">
        <v>49.679092029878888</v>
      </c>
      <c r="H867" s="76">
        <v>50.686900040236814</v>
      </c>
      <c r="I867" s="76">
        <v>43.304126849670425</v>
      </c>
      <c r="J867" s="77"/>
      <c r="K867" s="76">
        <v>52.840263576459897</v>
      </c>
    </row>
    <row r="868" spans="1:11" hidden="1" outlineLevel="1" x14ac:dyDescent="0.25">
      <c r="A868" s="12">
        <v>2003</v>
      </c>
      <c r="B868" s="76">
        <v>58.622811370975292</v>
      </c>
      <c r="C868" s="76">
        <v>41.949374422808305</v>
      </c>
      <c r="D868" s="76">
        <v>17.006949501487895</v>
      </c>
      <c r="E868" s="76">
        <v>54.15657910664568</v>
      </c>
      <c r="F868" s="77"/>
      <c r="G868" s="76">
        <v>49.891798312053659</v>
      </c>
      <c r="H868" s="76">
        <v>50.933206901336789</v>
      </c>
      <c r="I868" s="76">
        <v>43.66117722913252</v>
      </c>
      <c r="J868" s="77"/>
      <c r="K868" s="76">
        <v>53.290278721957854</v>
      </c>
    </row>
    <row r="869" spans="1:11" hidden="1" outlineLevel="1" x14ac:dyDescent="0.25">
      <c r="A869" s="12" t="s">
        <v>20</v>
      </c>
      <c r="B869" s="76">
        <v>58.839706664053693</v>
      </c>
      <c r="C869" s="76">
        <v>42.279593638368759</v>
      </c>
      <c r="D869" s="76">
        <v>17.651908424609754</v>
      </c>
      <c r="E869" s="76">
        <v>54.446897302528129</v>
      </c>
      <c r="F869" s="77"/>
      <c r="G869" s="76">
        <v>50.114202471089698</v>
      </c>
      <c r="H869" s="76">
        <v>51.36557544282666</v>
      </c>
      <c r="I869" s="76">
        <v>43.784988314582307</v>
      </c>
      <c r="J869" s="77"/>
      <c r="K869" s="76">
        <v>53.670172887747917</v>
      </c>
    </row>
    <row r="870" spans="1:11" collapsed="1" x14ac:dyDescent="0.25">
      <c r="A870" s="12" t="s">
        <v>96</v>
      </c>
      <c r="B870" s="76">
        <v>59.015902623126564</v>
      </c>
      <c r="C870" s="76">
        <v>42.438199065942072</v>
      </c>
      <c r="D870" s="76">
        <v>17.910706782850148</v>
      </c>
      <c r="E870" s="76">
        <v>54.815621831827741</v>
      </c>
      <c r="F870" s="77"/>
      <c r="G870" s="76">
        <v>50.36689327722025</v>
      </c>
      <c r="H870" s="76">
        <v>51.814002211488088</v>
      </c>
      <c r="I870" s="76">
        <v>44.179446597172955</v>
      </c>
      <c r="J870" s="77"/>
      <c r="K870" s="76">
        <v>53.924119983563891</v>
      </c>
    </row>
    <row r="871" spans="1:11" hidden="1" outlineLevel="1" x14ac:dyDescent="0.25">
      <c r="A871" s="12">
        <v>2006</v>
      </c>
      <c r="B871" s="76">
        <v>59</v>
      </c>
      <c r="C871" s="76">
        <v>42.3</v>
      </c>
      <c r="D871" s="76">
        <v>17.8</v>
      </c>
      <c r="E871" s="76">
        <v>55</v>
      </c>
      <c r="F871" s="77"/>
      <c r="G871" s="76">
        <v>50.2</v>
      </c>
      <c r="H871" s="76">
        <v>52</v>
      </c>
      <c r="I871" s="76">
        <v>44.3</v>
      </c>
      <c r="J871" s="77"/>
      <c r="K871" s="76">
        <v>54.1</v>
      </c>
    </row>
    <row r="872" spans="1:11" hidden="1" outlineLevel="1" x14ac:dyDescent="0.25">
      <c r="A872" s="12">
        <v>2007</v>
      </c>
      <c r="B872" s="76">
        <v>59.1</v>
      </c>
      <c r="C872" s="76">
        <v>42.2</v>
      </c>
      <c r="D872" s="76">
        <v>17.399999999999999</v>
      </c>
      <c r="E872" s="76">
        <v>55.1</v>
      </c>
      <c r="F872" s="77"/>
      <c r="G872" s="76">
        <v>50.2</v>
      </c>
      <c r="H872" s="76">
        <v>52.3</v>
      </c>
      <c r="I872" s="76">
        <v>44.4</v>
      </c>
      <c r="J872" s="77"/>
      <c r="K872" s="76">
        <v>54.3</v>
      </c>
    </row>
    <row r="873" spans="1:11" hidden="1" outlineLevel="1" x14ac:dyDescent="0.25">
      <c r="A873" s="12">
        <v>2008</v>
      </c>
      <c r="B873" s="76">
        <v>59.3</v>
      </c>
      <c r="C873" s="76">
        <v>42.3</v>
      </c>
      <c r="D873" s="76">
        <v>17.600000000000001</v>
      </c>
      <c r="E873" s="76">
        <v>55.4</v>
      </c>
      <c r="F873" s="77"/>
      <c r="G873" s="76">
        <v>50.5</v>
      </c>
      <c r="H873" s="76">
        <v>52.8</v>
      </c>
      <c r="I873" s="76">
        <v>44.3</v>
      </c>
      <c r="J873" s="77"/>
      <c r="K873" s="76">
        <v>54.6</v>
      </c>
    </row>
    <row r="874" spans="1:11" hidden="1" outlineLevel="1" x14ac:dyDescent="0.25">
      <c r="A874" s="12">
        <v>2009</v>
      </c>
      <c r="B874" s="76">
        <v>59.4</v>
      </c>
      <c r="C874" s="76">
        <v>42.4</v>
      </c>
      <c r="D874" s="76">
        <v>17.8</v>
      </c>
      <c r="E874" s="76">
        <v>55.6</v>
      </c>
      <c r="F874" s="77"/>
      <c r="G874" s="76">
        <v>50.8</v>
      </c>
      <c r="H874" s="76">
        <v>53</v>
      </c>
      <c r="I874" s="76">
        <v>44.3</v>
      </c>
      <c r="J874" s="77"/>
      <c r="K874" s="76">
        <v>54.9</v>
      </c>
    </row>
    <row r="875" spans="1:11" collapsed="1" x14ac:dyDescent="0.25">
      <c r="A875" s="12">
        <v>2010</v>
      </c>
      <c r="B875" s="76">
        <v>59.5</v>
      </c>
      <c r="C875" s="76">
        <v>42.5</v>
      </c>
      <c r="D875" s="76">
        <v>18</v>
      </c>
      <c r="E875" s="76">
        <v>55.7</v>
      </c>
      <c r="F875" s="76">
        <v>60</v>
      </c>
      <c r="G875" s="76">
        <v>50.8</v>
      </c>
      <c r="H875" s="76">
        <v>53.2</v>
      </c>
      <c r="I875" s="76">
        <v>44.2</v>
      </c>
      <c r="J875" s="77">
        <v>82.3</v>
      </c>
      <c r="K875" s="76">
        <v>55</v>
      </c>
    </row>
    <row r="876" spans="1:11" hidden="1" outlineLevel="1" x14ac:dyDescent="0.25">
      <c r="A876" s="12">
        <v>2011</v>
      </c>
      <c r="B876" s="78">
        <v>60.9</v>
      </c>
      <c r="C876" s="78">
        <v>44</v>
      </c>
      <c r="D876" s="78">
        <v>18.3</v>
      </c>
      <c r="E876" s="78">
        <v>57.4</v>
      </c>
      <c r="F876" s="78">
        <v>59.9</v>
      </c>
      <c r="G876" s="78">
        <v>52.5</v>
      </c>
      <c r="H876" s="78">
        <v>54.7</v>
      </c>
      <c r="I876" s="78">
        <v>45.6</v>
      </c>
      <c r="J876" s="78">
        <v>82.5</v>
      </c>
      <c r="K876" s="78">
        <v>56.2</v>
      </c>
    </row>
    <row r="877" spans="1:11" hidden="1" outlineLevel="1" x14ac:dyDescent="0.25">
      <c r="A877" s="12">
        <v>2012</v>
      </c>
      <c r="B877" s="78">
        <v>61.1</v>
      </c>
      <c r="C877" s="78">
        <v>44.3</v>
      </c>
      <c r="D877" s="78">
        <v>18.399999999999999</v>
      </c>
      <c r="E877" s="78">
        <v>57.9</v>
      </c>
      <c r="F877" s="78">
        <v>60.1</v>
      </c>
      <c r="G877" s="78">
        <v>52.7</v>
      </c>
      <c r="H877" s="78">
        <v>55.2</v>
      </c>
      <c r="I877" s="78">
        <v>45.5</v>
      </c>
      <c r="J877" s="78">
        <v>82.6</v>
      </c>
      <c r="K877" s="78">
        <v>56.7</v>
      </c>
    </row>
    <row r="878" spans="1:11" hidden="1" outlineLevel="1" x14ac:dyDescent="0.25">
      <c r="A878" s="12">
        <v>2013</v>
      </c>
      <c r="B878" s="78">
        <v>61.4</v>
      </c>
      <c r="C878" s="78">
        <v>44.9</v>
      </c>
      <c r="D878" s="78">
        <v>18.7</v>
      </c>
      <c r="E878" s="78">
        <v>58.5</v>
      </c>
      <c r="F878" s="78">
        <v>60.5</v>
      </c>
      <c r="G878" s="78">
        <v>53.1</v>
      </c>
      <c r="H878" s="78">
        <v>55.7</v>
      </c>
      <c r="I878" s="78">
        <v>45.5</v>
      </c>
      <c r="J878" s="78">
        <v>83</v>
      </c>
      <c r="K878" s="78">
        <v>57.2</v>
      </c>
    </row>
    <row r="879" spans="1:11" hidden="1" outlineLevel="1" x14ac:dyDescent="0.25">
      <c r="A879" s="12">
        <v>2014</v>
      </c>
      <c r="B879" s="78">
        <v>61.6</v>
      </c>
      <c r="C879" s="78">
        <v>45.2</v>
      </c>
      <c r="D879" s="78">
        <v>18.899999999999999</v>
      </c>
      <c r="E879" s="78">
        <v>59</v>
      </c>
      <c r="F879" s="78">
        <v>61.1</v>
      </c>
      <c r="G879" s="78">
        <v>52.9</v>
      </c>
      <c r="H879" s="78">
        <v>56.2</v>
      </c>
      <c r="I879" s="78">
        <v>45.6</v>
      </c>
      <c r="J879" s="78">
        <v>83.3</v>
      </c>
      <c r="K879" s="78">
        <v>57.7</v>
      </c>
    </row>
    <row r="880" spans="1:11" collapsed="1" x14ac:dyDescent="0.25">
      <c r="A880" s="12">
        <v>2015</v>
      </c>
      <c r="B880" s="78">
        <v>61.8</v>
      </c>
      <c r="C880" s="78">
        <v>45.5</v>
      </c>
      <c r="D880" s="78">
        <v>19.2</v>
      </c>
      <c r="E880" s="78">
        <v>59.5</v>
      </c>
      <c r="F880" s="78">
        <v>61.4</v>
      </c>
      <c r="G880" s="78">
        <v>52.7</v>
      </c>
      <c r="H880" s="78">
        <v>56.6</v>
      </c>
      <c r="I880" s="78">
        <v>45.6</v>
      </c>
      <c r="J880" s="78">
        <v>83.6</v>
      </c>
      <c r="K880" s="78">
        <v>58</v>
      </c>
    </row>
    <row r="881" spans="1:11" hidden="1" outlineLevel="1" x14ac:dyDescent="0.25">
      <c r="A881" s="12">
        <v>2016</v>
      </c>
      <c r="B881" s="78">
        <v>62</v>
      </c>
      <c r="C881" s="78">
        <v>46.3</v>
      </c>
      <c r="D881" s="78">
        <v>19.399999999999999</v>
      </c>
      <c r="E881" s="78">
        <v>60</v>
      </c>
      <c r="F881" s="78">
        <v>61.7</v>
      </c>
      <c r="G881" s="78">
        <v>52.7</v>
      </c>
      <c r="H881" s="78">
        <v>57.1</v>
      </c>
      <c r="I881" s="78">
        <v>45.8</v>
      </c>
      <c r="J881" s="78">
        <v>83.9</v>
      </c>
      <c r="K881" s="78">
        <v>58.4</v>
      </c>
    </row>
    <row r="882" spans="1:11" hidden="1" outlineLevel="1" x14ac:dyDescent="0.25">
      <c r="A882" s="12">
        <v>2017</v>
      </c>
      <c r="B882" s="78">
        <v>62.2</v>
      </c>
      <c r="C882" s="78">
        <v>46.6</v>
      </c>
      <c r="D882" s="78">
        <v>19.600000000000001</v>
      </c>
      <c r="E882" s="78">
        <v>60.4</v>
      </c>
      <c r="F882" s="78">
        <v>62</v>
      </c>
      <c r="G882" s="78">
        <v>52.9</v>
      </c>
      <c r="H882" s="78">
        <v>57.7</v>
      </c>
      <c r="I882" s="78">
        <v>46.3</v>
      </c>
      <c r="J882" s="78">
        <v>84.4</v>
      </c>
      <c r="K882" s="78">
        <v>58.6</v>
      </c>
    </row>
    <row r="883" spans="1:11" hidden="1" outlineLevel="1" x14ac:dyDescent="0.25">
      <c r="A883" s="12">
        <v>2018</v>
      </c>
      <c r="B883" s="78">
        <v>62.3</v>
      </c>
      <c r="C883" s="78">
        <v>46.7</v>
      </c>
      <c r="D883" s="78">
        <v>19.899999999999999</v>
      </c>
      <c r="E883" s="78">
        <v>60.8</v>
      </c>
      <c r="F883" s="78">
        <v>62.5</v>
      </c>
      <c r="G883" s="78">
        <v>52.9</v>
      </c>
      <c r="H883" s="78">
        <v>58.3</v>
      </c>
      <c r="I883" s="78">
        <v>46.6</v>
      </c>
      <c r="J883" s="78">
        <v>84.6</v>
      </c>
      <c r="K883" s="78">
        <v>59</v>
      </c>
    </row>
    <row r="884" spans="1:11" hidden="1" outlineLevel="1" x14ac:dyDescent="0.25">
      <c r="A884" s="12">
        <v>2019</v>
      </c>
      <c r="B884" s="78">
        <v>62.5</v>
      </c>
      <c r="C884" s="78">
        <v>46.9</v>
      </c>
      <c r="D884" s="78">
        <v>20.3</v>
      </c>
      <c r="E884" s="78">
        <v>61.3</v>
      </c>
      <c r="F884" s="78">
        <v>62.8</v>
      </c>
      <c r="G884" s="78">
        <v>53</v>
      </c>
      <c r="H884" s="78">
        <v>58.9</v>
      </c>
      <c r="I884" s="78">
        <v>47.1</v>
      </c>
      <c r="J884" s="78">
        <v>85</v>
      </c>
      <c r="K884" s="78">
        <v>59.3</v>
      </c>
    </row>
    <row r="885" spans="1:11" collapsed="1" x14ac:dyDescent="0.25">
      <c r="A885" s="12">
        <v>2020</v>
      </c>
      <c r="B885" s="77">
        <v>62.7</v>
      </c>
      <c r="C885" s="77">
        <v>47.2</v>
      </c>
      <c r="D885" s="77">
        <v>20.7</v>
      </c>
      <c r="E885" s="77">
        <v>61.7</v>
      </c>
      <c r="F885" s="76">
        <v>63</v>
      </c>
      <c r="G885" s="77">
        <v>52.8</v>
      </c>
      <c r="H885" s="77">
        <v>59.2</v>
      </c>
      <c r="I885" s="77">
        <v>47.3</v>
      </c>
      <c r="J885" s="77">
        <v>85.3</v>
      </c>
      <c r="K885" s="77">
        <v>59.7</v>
      </c>
    </row>
    <row r="886" spans="1:11" x14ac:dyDescent="0.25">
      <c r="A886" s="12">
        <v>2021</v>
      </c>
      <c r="B886" s="76">
        <v>63</v>
      </c>
      <c r="C886" s="76">
        <v>47.4</v>
      </c>
      <c r="D886" s="76">
        <v>20.9</v>
      </c>
      <c r="E886" s="76">
        <v>62.1</v>
      </c>
      <c r="F886" s="76">
        <v>63.3</v>
      </c>
      <c r="G886" s="76">
        <v>52.6</v>
      </c>
      <c r="H886" s="76">
        <v>59.6</v>
      </c>
      <c r="I886" s="76">
        <v>47.5</v>
      </c>
      <c r="J886" s="76">
        <v>85.4</v>
      </c>
      <c r="K886" s="76">
        <v>60.2</v>
      </c>
    </row>
    <row r="887" spans="1:11" x14ac:dyDescent="0.25">
      <c r="A887" s="12">
        <v>2022</v>
      </c>
      <c r="B887" s="63">
        <v>62.4</v>
      </c>
      <c r="C887" s="63">
        <v>46.6</v>
      </c>
      <c r="D887" s="63">
        <v>21</v>
      </c>
      <c r="E887" s="63">
        <v>61.6</v>
      </c>
      <c r="F887" s="63">
        <v>63.3</v>
      </c>
      <c r="G887" s="63">
        <v>51.8</v>
      </c>
      <c r="H887" s="63">
        <v>59.6</v>
      </c>
      <c r="I887" s="63">
        <v>47.4</v>
      </c>
      <c r="J887" s="63">
        <v>84.8</v>
      </c>
      <c r="K887" s="63">
        <v>59.8</v>
      </c>
    </row>
    <row r="888" spans="1:11" x14ac:dyDescent="0.25">
      <c r="A888" s="12">
        <v>2023</v>
      </c>
      <c r="B888" s="63">
        <v>62.6</v>
      </c>
      <c r="C888" s="63">
        <v>46.6</v>
      </c>
      <c r="D888" s="63">
        <v>21.2</v>
      </c>
      <c r="E888" s="63">
        <v>61.9</v>
      </c>
      <c r="F888" s="63">
        <v>63.6</v>
      </c>
      <c r="G888" s="63">
        <v>51.7</v>
      </c>
      <c r="H888" s="63">
        <v>60</v>
      </c>
      <c r="I888" s="63">
        <v>47.6</v>
      </c>
      <c r="J888" s="63">
        <v>84.8</v>
      </c>
      <c r="K888" s="63">
        <v>60.4</v>
      </c>
    </row>
    <row r="889" spans="1:11" x14ac:dyDescent="0.25">
      <c r="B889" s="77"/>
      <c r="C889" s="77"/>
      <c r="D889" s="77"/>
      <c r="E889" s="77"/>
      <c r="F889" s="77"/>
      <c r="G889" s="77"/>
      <c r="H889" s="77"/>
      <c r="I889" s="77"/>
      <c r="J889" s="77"/>
      <c r="K889" s="77"/>
    </row>
    <row r="909" spans="1:11" s="2" customFormat="1" ht="5.25" customHeight="1" x14ac:dyDescent="0.2"/>
    <row r="911" spans="1:11" x14ac:dyDescent="0.25">
      <c r="B911" s="8" t="s">
        <v>3</v>
      </c>
      <c r="C911" s="8" t="s">
        <v>4</v>
      </c>
      <c r="D911" s="8" t="s">
        <v>5</v>
      </c>
      <c r="E911" s="8" t="s">
        <v>6</v>
      </c>
      <c r="F911" s="8" t="s">
        <v>146</v>
      </c>
      <c r="G911" s="8" t="s">
        <v>7</v>
      </c>
      <c r="H911" s="8" t="s">
        <v>8</v>
      </c>
      <c r="I911" s="8" t="s">
        <v>9</v>
      </c>
      <c r="J911" s="8" t="s">
        <v>147</v>
      </c>
      <c r="K911" s="8" t="s">
        <v>10</v>
      </c>
    </row>
    <row r="912" spans="1:11" x14ac:dyDescent="0.25">
      <c r="A912" s="8" t="s">
        <v>12</v>
      </c>
      <c r="B912" s="18">
        <v>732</v>
      </c>
      <c r="C912" s="18">
        <v>672</v>
      </c>
      <c r="D912" s="18">
        <v>640</v>
      </c>
      <c r="E912" s="18">
        <v>634</v>
      </c>
      <c r="G912" s="18">
        <v>712</v>
      </c>
      <c r="H912" s="18">
        <v>689</v>
      </c>
      <c r="I912" s="18">
        <v>654</v>
      </c>
      <c r="K912" s="18">
        <v>636</v>
      </c>
    </row>
    <row r="913" spans="1:11" x14ac:dyDescent="0.25">
      <c r="A913" s="8" t="s">
        <v>16</v>
      </c>
      <c r="B913" s="18">
        <v>658</v>
      </c>
      <c r="C913" s="18">
        <v>618</v>
      </c>
      <c r="D913" s="18">
        <v>595</v>
      </c>
      <c r="E913" s="18">
        <v>612</v>
      </c>
      <c r="G913" s="18">
        <v>638</v>
      </c>
      <c r="H913" s="18">
        <v>659</v>
      </c>
      <c r="I913" s="18">
        <v>574</v>
      </c>
      <c r="K913" s="18">
        <v>609</v>
      </c>
    </row>
    <row r="914" spans="1:11" hidden="1" outlineLevel="1" x14ac:dyDescent="0.25">
      <c r="A914" s="8" t="s">
        <v>17</v>
      </c>
      <c r="B914" s="18">
        <v>646</v>
      </c>
      <c r="C914" s="18">
        <v>608</v>
      </c>
      <c r="D914" s="18">
        <v>582</v>
      </c>
      <c r="E914" s="18">
        <v>593</v>
      </c>
      <c r="G914" s="18">
        <v>627</v>
      </c>
      <c r="H914" s="18">
        <v>650</v>
      </c>
      <c r="I914" s="18">
        <v>567</v>
      </c>
      <c r="K914" s="18">
        <v>604</v>
      </c>
    </row>
    <row r="915" spans="1:11" hidden="1" outlineLevel="1" x14ac:dyDescent="0.25">
      <c r="A915" s="8" t="s">
        <v>18</v>
      </c>
      <c r="B915" s="18">
        <v>603</v>
      </c>
      <c r="C915" s="18">
        <v>572</v>
      </c>
      <c r="D915" s="18">
        <v>542</v>
      </c>
      <c r="E915" s="18">
        <v>556</v>
      </c>
      <c r="G915" s="18">
        <v>585</v>
      </c>
      <c r="H915" s="18">
        <v>611</v>
      </c>
      <c r="I915" s="18">
        <v>531</v>
      </c>
      <c r="K915" s="18">
        <v>564</v>
      </c>
    </row>
    <row r="916" spans="1:11" hidden="1" outlineLevel="1" x14ac:dyDescent="0.25">
      <c r="A916" s="8" t="s">
        <v>19</v>
      </c>
      <c r="B916" s="18">
        <v>591</v>
      </c>
      <c r="C916" s="18">
        <v>560</v>
      </c>
      <c r="D916" s="18">
        <v>530</v>
      </c>
      <c r="E916" s="18">
        <v>550</v>
      </c>
      <c r="G916" s="18">
        <v>576</v>
      </c>
      <c r="H916" s="18">
        <v>602</v>
      </c>
      <c r="I916" s="18">
        <v>529</v>
      </c>
      <c r="K916" s="18">
        <v>558</v>
      </c>
    </row>
    <row r="917" spans="1:11" hidden="1" outlineLevel="1" x14ac:dyDescent="0.25">
      <c r="A917" s="8" t="s">
        <v>20</v>
      </c>
      <c r="B917" s="18">
        <v>565</v>
      </c>
      <c r="C917" s="18">
        <v>536</v>
      </c>
      <c r="D917" s="18">
        <v>508</v>
      </c>
      <c r="E917" s="18">
        <v>530</v>
      </c>
      <c r="G917" s="18">
        <v>551</v>
      </c>
      <c r="H917" s="18">
        <v>580</v>
      </c>
      <c r="I917" s="18">
        <v>511</v>
      </c>
      <c r="K917" s="18">
        <v>540</v>
      </c>
    </row>
    <row r="918" spans="1:11" collapsed="1" x14ac:dyDescent="0.25">
      <c r="A918" s="8" t="s">
        <v>96</v>
      </c>
      <c r="B918" s="18">
        <v>553</v>
      </c>
      <c r="C918" s="18">
        <v>529</v>
      </c>
      <c r="D918" s="18">
        <v>501</v>
      </c>
      <c r="E918" s="18">
        <v>525</v>
      </c>
      <c r="G918" s="18">
        <v>543</v>
      </c>
      <c r="H918" s="18">
        <v>575</v>
      </c>
      <c r="I918" s="18">
        <v>506</v>
      </c>
      <c r="K918" s="18">
        <v>537</v>
      </c>
    </row>
    <row r="919" spans="1:11" hidden="1" outlineLevel="1" x14ac:dyDescent="0.25">
      <c r="A919" s="12">
        <v>2006</v>
      </c>
      <c r="B919" s="18">
        <v>531</v>
      </c>
      <c r="C919" s="18">
        <v>513</v>
      </c>
      <c r="D919" s="18">
        <v>480</v>
      </c>
      <c r="E919" s="18">
        <v>508</v>
      </c>
      <c r="G919" s="18">
        <v>523</v>
      </c>
      <c r="H919" s="18">
        <v>555</v>
      </c>
      <c r="I919" s="18">
        <v>493</v>
      </c>
      <c r="K919" s="18">
        <v>518</v>
      </c>
    </row>
    <row r="920" spans="1:11" hidden="1" outlineLevel="1" x14ac:dyDescent="0.25">
      <c r="A920" s="12">
        <v>2007</v>
      </c>
      <c r="B920" s="18">
        <v>524</v>
      </c>
      <c r="C920" s="18">
        <v>512</v>
      </c>
      <c r="D920" s="18">
        <v>475</v>
      </c>
      <c r="E920" s="18">
        <v>505</v>
      </c>
      <c r="G920" s="18">
        <v>519</v>
      </c>
      <c r="H920" s="18">
        <v>553</v>
      </c>
      <c r="I920" s="18">
        <v>495</v>
      </c>
      <c r="K920" s="18">
        <v>519</v>
      </c>
    </row>
    <row r="921" spans="1:11" hidden="1" outlineLevel="1" x14ac:dyDescent="0.25">
      <c r="A921" s="12">
        <v>2008</v>
      </c>
      <c r="B921" s="18">
        <v>510</v>
      </c>
      <c r="C921" s="18">
        <v>506</v>
      </c>
      <c r="D921" s="18">
        <v>469</v>
      </c>
      <c r="E921" s="18">
        <v>495</v>
      </c>
      <c r="G921" s="18">
        <v>510</v>
      </c>
      <c r="H921" s="18">
        <v>544</v>
      </c>
      <c r="I921" s="18">
        <v>487</v>
      </c>
      <c r="K921" s="18">
        <v>505</v>
      </c>
    </row>
    <row r="922" spans="1:11" hidden="1" outlineLevel="1" x14ac:dyDescent="0.25">
      <c r="A922" s="12">
        <v>2009</v>
      </c>
      <c r="B922" s="18">
        <v>514</v>
      </c>
      <c r="C922" s="18">
        <v>518</v>
      </c>
      <c r="D922" s="18">
        <v>483</v>
      </c>
      <c r="E922" s="18">
        <v>502</v>
      </c>
      <c r="G922" s="18">
        <v>518</v>
      </c>
      <c r="H922" s="18">
        <v>549</v>
      </c>
      <c r="I922" s="18">
        <v>497</v>
      </c>
      <c r="K922" s="18">
        <v>515</v>
      </c>
    </row>
    <row r="923" spans="1:11" collapsed="1" x14ac:dyDescent="0.25">
      <c r="A923" s="12">
        <v>2010</v>
      </c>
      <c r="B923" s="18">
        <v>558</v>
      </c>
      <c r="C923" s="18">
        <v>540</v>
      </c>
      <c r="D923" s="18">
        <v>533</v>
      </c>
      <c r="E923" s="18">
        <v>536</v>
      </c>
      <c r="G923" s="18">
        <v>578</v>
      </c>
      <c r="H923" s="18">
        <v>599</v>
      </c>
      <c r="I923" s="18">
        <v>533</v>
      </c>
      <c r="K923" s="18">
        <v>568</v>
      </c>
    </row>
    <row r="924" spans="1:11" hidden="1" outlineLevel="1" x14ac:dyDescent="0.25">
      <c r="A924" s="12">
        <v>2011</v>
      </c>
      <c r="B924" s="79">
        <v>573</v>
      </c>
      <c r="C924" s="79">
        <v>589</v>
      </c>
      <c r="D924" s="79">
        <v>568</v>
      </c>
      <c r="E924" s="79">
        <v>566</v>
      </c>
      <c r="F924" s="79">
        <v>558</v>
      </c>
      <c r="G924" s="79">
        <v>589</v>
      </c>
      <c r="H924" s="79">
        <v>631</v>
      </c>
      <c r="I924" s="79">
        <v>568</v>
      </c>
      <c r="J924" s="79">
        <v>596</v>
      </c>
      <c r="K924" s="79">
        <v>585</v>
      </c>
    </row>
    <row r="925" spans="1:11" hidden="1" outlineLevel="1" x14ac:dyDescent="0.25">
      <c r="A925" s="12">
        <v>2012</v>
      </c>
      <c r="B925" s="79">
        <v>584</v>
      </c>
      <c r="C925" s="79">
        <v>604</v>
      </c>
      <c r="D925" s="79">
        <v>589</v>
      </c>
      <c r="E925" s="79">
        <v>584</v>
      </c>
      <c r="F925" s="79">
        <v>572</v>
      </c>
      <c r="G925" s="79">
        <v>599</v>
      </c>
      <c r="H925" s="79">
        <v>648</v>
      </c>
      <c r="I925" s="79">
        <v>586</v>
      </c>
      <c r="J925" s="79">
        <v>610</v>
      </c>
      <c r="K925" s="79">
        <v>602</v>
      </c>
    </row>
    <row r="926" spans="1:11" hidden="1" outlineLevel="1" x14ac:dyDescent="0.25">
      <c r="A926" s="12">
        <v>2013</v>
      </c>
      <c r="B926" s="79">
        <v>598</v>
      </c>
      <c r="C926" s="79">
        <v>614</v>
      </c>
      <c r="D926" s="79">
        <v>615</v>
      </c>
      <c r="E926" s="79">
        <v>609</v>
      </c>
      <c r="F926" s="79">
        <v>593</v>
      </c>
      <c r="G926" s="79">
        <v>620</v>
      </c>
      <c r="H926" s="79">
        <v>667</v>
      </c>
      <c r="I926" s="79">
        <v>607</v>
      </c>
      <c r="J926" s="79">
        <v>640</v>
      </c>
      <c r="K926" s="79">
        <v>627</v>
      </c>
    </row>
    <row r="927" spans="1:11" hidden="1" outlineLevel="1" x14ac:dyDescent="0.25">
      <c r="A927" s="12">
        <v>2014</v>
      </c>
      <c r="B927" s="79">
        <v>613</v>
      </c>
      <c r="C927" s="79">
        <v>630</v>
      </c>
      <c r="D927" s="79">
        <v>633</v>
      </c>
      <c r="E927" s="79">
        <v>630</v>
      </c>
      <c r="F927" s="79">
        <v>607</v>
      </c>
      <c r="G927" s="79">
        <v>634</v>
      </c>
      <c r="H927" s="79">
        <v>686</v>
      </c>
      <c r="I927" s="79">
        <v>625</v>
      </c>
      <c r="J927" s="79">
        <v>661</v>
      </c>
      <c r="K927" s="79">
        <v>644</v>
      </c>
    </row>
    <row r="928" spans="1:11" collapsed="1" x14ac:dyDescent="0.25">
      <c r="A928" s="12">
        <v>2015</v>
      </c>
      <c r="B928" s="79">
        <v>625</v>
      </c>
      <c r="C928" s="79">
        <v>644</v>
      </c>
      <c r="D928" s="79">
        <v>653</v>
      </c>
      <c r="E928" s="79">
        <v>646</v>
      </c>
      <c r="F928" s="79">
        <v>615</v>
      </c>
      <c r="G928" s="79">
        <v>642</v>
      </c>
      <c r="H928" s="79">
        <v>701</v>
      </c>
      <c r="I928" s="79">
        <v>641</v>
      </c>
      <c r="J928" s="79">
        <v>679</v>
      </c>
      <c r="K928" s="79">
        <v>663</v>
      </c>
    </row>
    <row r="929" spans="1:11" hidden="1" outlineLevel="1" x14ac:dyDescent="0.25">
      <c r="A929" s="12">
        <v>2016</v>
      </c>
      <c r="B929" s="79">
        <v>608</v>
      </c>
      <c r="C929" s="79">
        <v>616</v>
      </c>
      <c r="D929" s="79">
        <v>639</v>
      </c>
      <c r="E929" s="79">
        <v>628</v>
      </c>
      <c r="F929" s="79">
        <v>601</v>
      </c>
      <c r="G929" s="79">
        <v>627</v>
      </c>
      <c r="H929" s="79">
        <v>687</v>
      </c>
      <c r="I929" s="79">
        <v>628</v>
      </c>
      <c r="J929" s="79">
        <v>666</v>
      </c>
      <c r="K929" s="79">
        <v>649</v>
      </c>
    </row>
    <row r="930" spans="1:11" hidden="1" outlineLevel="1" x14ac:dyDescent="0.25">
      <c r="A930" s="12">
        <v>2017</v>
      </c>
      <c r="B930" s="79">
        <v>621</v>
      </c>
      <c r="C930" s="79">
        <v>625</v>
      </c>
      <c r="D930" s="79">
        <v>664</v>
      </c>
      <c r="E930" s="79">
        <v>642</v>
      </c>
      <c r="F930" s="79">
        <v>621</v>
      </c>
      <c r="G930" s="79">
        <v>642</v>
      </c>
      <c r="H930" s="79">
        <v>692</v>
      </c>
      <c r="I930" s="79">
        <v>646</v>
      </c>
      <c r="J930" s="79">
        <v>686</v>
      </c>
      <c r="K930" s="79">
        <v>666</v>
      </c>
    </row>
    <row r="931" spans="1:11" hidden="1" outlineLevel="1" x14ac:dyDescent="0.25">
      <c r="A931" s="12">
        <v>2018</v>
      </c>
      <c r="B931" s="79">
        <v>632</v>
      </c>
      <c r="C931" s="79">
        <v>636</v>
      </c>
      <c r="D931" s="79">
        <v>678</v>
      </c>
      <c r="E931" s="79">
        <v>650</v>
      </c>
      <c r="F931" s="79">
        <v>636</v>
      </c>
      <c r="G931" s="79">
        <v>652</v>
      </c>
      <c r="H931" s="79">
        <v>695</v>
      </c>
      <c r="I931" s="79">
        <v>662</v>
      </c>
      <c r="J931" s="79">
        <v>699</v>
      </c>
      <c r="K931" s="79">
        <v>680</v>
      </c>
    </row>
    <row r="932" spans="1:11" hidden="1" outlineLevel="1" x14ac:dyDescent="0.25">
      <c r="A932" s="12">
        <v>2019</v>
      </c>
      <c r="B932" s="79">
        <v>643</v>
      </c>
      <c r="C932" s="79">
        <v>645</v>
      </c>
      <c r="D932" s="79">
        <v>690</v>
      </c>
      <c r="E932" s="79">
        <v>660</v>
      </c>
      <c r="F932" s="79">
        <v>652</v>
      </c>
      <c r="G932" s="79">
        <v>663</v>
      </c>
      <c r="H932" s="79">
        <v>703</v>
      </c>
      <c r="I932" s="79">
        <v>682</v>
      </c>
      <c r="J932" s="79">
        <v>713</v>
      </c>
      <c r="K932" s="79">
        <v>693</v>
      </c>
    </row>
    <row r="933" spans="1:11" collapsed="1" x14ac:dyDescent="0.25">
      <c r="A933" s="12">
        <v>2020</v>
      </c>
      <c r="B933" s="8">
        <v>616</v>
      </c>
      <c r="C933" s="8">
        <v>614</v>
      </c>
      <c r="D933" s="8">
        <v>660</v>
      </c>
      <c r="E933" s="8">
        <v>632</v>
      </c>
      <c r="F933" s="8">
        <v>628</v>
      </c>
      <c r="G933" s="8">
        <v>639</v>
      </c>
      <c r="H933" s="8">
        <v>665</v>
      </c>
      <c r="I933" s="8">
        <v>651</v>
      </c>
      <c r="J933" s="8">
        <v>679</v>
      </c>
      <c r="K933" s="8">
        <v>668</v>
      </c>
    </row>
    <row r="934" spans="1:11" x14ac:dyDescent="0.25">
      <c r="A934" s="12">
        <v>2021</v>
      </c>
      <c r="B934" s="8">
        <v>619</v>
      </c>
      <c r="C934" s="8">
        <v>615</v>
      </c>
      <c r="D934" s="8">
        <v>660</v>
      </c>
      <c r="E934" s="8">
        <v>642</v>
      </c>
      <c r="F934" s="8">
        <v>626</v>
      </c>
      <c r="G934" s="8">
        <v>643</v>
      </c>
      <c r="H934" s="8">
        <v>662</v>
      </c>
      <c r="I934" s="8">
        <v>647</v>
      </c>
      <c r="J934" s="8">
        <v>690</v>
      </c>
      <c r="K934" s="8">
        <v>673</v>
      </c>
    </row>
    <row r="935" spans="1:11" x14ac:dyDescent="0.25">
      <c r="A935" s="12">
        <v>2022</v>
      </c>
      <c r="B935" s="66">
        <v>622</v>
      </c>
      <c r="C935" s="66">
        <v>611</v>
      </c>
      <c r="D935" s="66">
        <v>665</v>
      </c>
      <c r="E935" s="66">
        <v>644</v>
      </c>
      <c r="F935" s="66">
        <v>627</v>
      </c>
      <c r="G935" s="66">
        <v>648</v>
      </c>
      <c r="H935" s="66">
        <v>662</v>
      </c>
      <c r="I935" s="66">
        <v>659</v>
      </c>
      <c r="J935" s="66">
        <v>693</v>
      </c>
      <c r="K935" s="66">
        <v>681</v>
      </c>
    </row>
    <row r="936" spans="1:11" x14ac:dyDescent="0.25">
      <c r="A936" s="12">
        <v>2023</v>
      </c>
      <c r="B936" s="66">
        <v>623</v>
      </c>
      <c r="C936" s="66">
        <v>609</v>
      </c>
      <c r="D936" s="66">
        <v>668</v>
      </c>
      <c r="E936" s="66">
        <v>642</v>
      </c>
      <c r="F936" s="66">
        <v>631</v>
      </c>
      <c r="G936" s="66">
        <v>641</v>
      </c>
      <c r="H936" s="66">
        <v>655</v>
      </c>
      <c r="I936" s="66">
        <v>664</v>
      </c>
      <c r="J936" s="66">
        <v>683</v>
      </c>
      <c r="K936" s="66">
        <v>680</v>
      </c>
    </row>
    <row r="955" spans="1:11" s="2" customFormat="1" ht="5.25" customHeight="1" x14ac:dyDescent="0.2"/>
    <row r="957" spans="1:11" x14ac:dyDescent="0.25">
      <c r="B957" s="8" t="s">
        <v>3</v>
      </c>
      <c r="C957" s="8" t="s">
        <v>4</v>
      </c>
      <c r="D957" s="8" t="s">
        <v>5</v>
      </c>
      <c r="E957" s="8" t="s">
        <v>146</v>
      </c>
      <c r="F957" s="8" t="s">
        <v>6</v>
      </c>
      <c r="G957" s="8" t="s">
        <v>7</v>
      </c>
      <c r="H957" s="8" t="s">
        <v>8</v>
      </c>
      <c r="I957" s="8" t="s">
        <v>9</v>
      </c>
      <c r="J957" s="8" t="s">
        <v>147</v>
      </c>
      <c r="K957" s="8" t="s">
        <v>10</v>
      </c>
    </row>
    <row r="958" spans="1:11" x14ac:dyDescent="0.25">
      <c r="A958" s="12">
        <v>1996</v>
      </c>
      <c r="B958" s="19">
        <v>22.202457568174729</v>
      </c>
      <c r="C958" s="19">
        <v>22.814177237243925</v>
      </c>
      <c r="D958" s="19">
        <v>20.837762591748923</v>
      </c>
      <c r="F958" s="19">
        <v>19.768310385162845</v>
      </c>
      <c r="G958" s="19">
        <v>23.711060642012136</v>
      </c>
      <c r="H958" s="19">
        <v>21.130063965884862</v>
      </c>
      <c r="I958" s="19">
        <v>20.774209012464045</v>
      </c>
      <c r="K958" s="19">
        <v>19.661394233856299</v>
      </c>
    </row>
    <row r="959" spans="1:11" x14ac:dyDescent="0.25">
      <c r="A959" s="12">
        <v>2000</v>
      </c>
      <c r="B959" s="19">
        <v>22.405268347356934</v>
      </c>
      <c r="C959" s="19">
        <v>23.82380602382025</v>
      </c>
      <c r="D959" s="19">
        <v>21.514750593616107</v>
      </c>
      <c r="F959" s="19">
        <v>21.360018911039322</v>
      </c>
      <c r="G959" s="19">
        <v>23.128995863106432</v>
      </c>
      <c r="H959" s="19">
        <v>22.659755878657332</v>
      </c>
      <c r="I959" s="19">
        <v>21.187156198029935</v>
      </c>
      <c r="K959" s="19">
        <v>21.410136354292764</v>
      </c>
    </row>
    <row r="960" spans="1:11" hidden="1" outlineLevel="1" x14ac:dyDescent="0.25">
      <c r="A960" s="12">
        <v>2001</v>
      </c>
      <c r="B960" s="19">
        <v>22.60129731499449</v>
      </c>
      <c r="C960" s="19">
        <v>23.982643540781922</v>
      </c>
      <c r="D960" s="19">
        <v>21.739897186290328</v>
      </c>
      <c r="F960" s="19">
        <v>21.155217134102866</v>
      </c>
      <c r="G960" s="19">
        <v>23.38056680161943</v>
      </c>
      <c r="H960" s="19">
        <v>22.978115536255071</v>
      </c>
      <c r="I960" s="19">
        <v>21.351237714826297</v>
      </c>
      <c r="K960" s="19">
        <v>21.600309062812475</v>
      </c>
    </row>
    <row r="961" spans="1:11" hidden="1" outlineLevel="1" x14ac:dyDescent="0.25">
      <c r="A961" s="12">
        <v>2002</v>
      </c>
      <c r="B961" s="19">
        <v>21.630166246332802</v>
      </c>
      <c r="C961" s="19">
        <v>23.040128132981256</v>
      </c>
      <c r="D961" s="19">
        <v>20.87310960935627</v>
      </c>
      <c r="F961" s="19">
        <v>20.144782066490251</v>
      </c>
      <c r="G961" s="19">
        <v>22.449053593444052</v>
      </c>
      <c r="H961" s="19">
        <v>22.007242628039318</v>
      </c>
      <c r="I961" s="19">
        <v>20.430420626307011</v>
      </c>
      <c r="K961" s="19">
        <v>20.668029993183367</v>
      </c>
    </row>
    <row r="962" spans="1:11" hidden="1" outlineLevel="1" x14ac:dyDescent="0.25">
      <c r="A962" s="12" t="s">
        <v>19</v>
      </c>
      <c r="B962" s="19">
        <v>21.767822825341291</v>
      </c>
      <c r="C962" s="19">
        <v>22.964170931708107</v>
      </c>
      <c r="D962" s="19">
        <v>21.116415387796572</v>
      </c>
      <c r="F962" s="19">
        <v>20.139813581890813</v>
      </c>
      <c r="G962" s="19">
        <v>22.534804876289407</v>
      </c>
      <c r="H962" s="19">
        <v>22.044266617327352</v>
      </c>
      <c r="I962" s="19">
        <v>20.769416758455794</v>
      </c>
      <c r="K962" s="19">
        <v>20.729662361205527</v>
      </c>
    </row>
    <row r="963" spans="1:11" hidden="1" outlineLevel="1" x14ac:dyDescent="0.25">
      <c r="A963" s="12" t="s">
        <v>20</v>
      </c>
      <c r="B963" s="19">
        <v>21.297552845648301</v>
      </c>
      <c r="C963" s="19">
        <v>22.311762567610785</v>
      </c>
      <c r="D963" s="19">
        <v>20.793810416836539</v>
      </c>
      <c r="F963" s="19">
        <v>19.608080319341962</v>
      </c>
      <c r="G963" s="19">
        <v>21.935866769778606</v>
      </c>
      <c r="H963" s="19">
        <v>21.56171751831587</v>
      </c>
      <c r="I963" s="19">
        <v>20.370672319147779</v>
      </c>
      <c r="K963" s="19">
        <v>20.358043483199673</v>
      </c>
    </row>
    <row r="964" spans="1:11" collapsed="1" x14ac:dyDescent="0.25">
      <c r="A964" s="12" t="s">
        <v>96</v>
      </c>
      <c r="B964" s="19">
        <v>21.308163985722938</v>
      </c>
      <c r="C964" s="19">
        <v>22.237753203093</v>
      </c>
      <c r="D964" s="19">
        <v>21.003452622348881</v>
      </c>
      <c r="F964" s="19">
        <v>19.527289784677773</v>
      </c>
      <c r="G964" s="19">
        <v>21.887701881227294</v>
      </c>
      <c r="H964" s="19">
        <v>21.497992201594599</v>
      </c>
      <c r="I964" s="19">
        <v>20.362386072149754</v>
      </c>
      <c r="K964" s="19">
        <v>20.645573665707897</v>
      </c>
    </row>
    <row r="965" spans="1:11" hidden="1" outlineLevel="1" x14ac:dyDescent="0.25">
      <c r="A965" s="12">
        <v>2006</v>
      </c>
      <c r="B965" s="19">
        <v>20.7</v>
      </c>
      <c r="C965" s="19">
        <v>21.6</v>
      </c>
      <c r="D965" s="19">
        <v>20.3</v>
      </c>
      <c r="F965" s="19">
        <v>18.899999999999999</v>
      </c>
      <c r="G965" s="19">
        <v>21.4</v>
      </c>
      <c r="H965" s="19">
        <v>20.9</v>
      </c>
      <c r="I965" s="19">
        <v>19.600000000000001</v>
      </c>
      <c r="K965" s="19">
        <v>20.100000000000001</v>
      </c>
    </row>
    <row r="966" spans="1:11" hidden="1" outlineLevel="1" x14ac:dyDescent="0.25">
      <c r="A966" s="12">
        <v>2007</v>
      </c>
      <c r="B966" s="19">
        <v>20.6</v>
      </c>
      <c r="C966" s="19">
        <v>21.6</v>
      </c>
      <c r="D966" s="19">
        <v>20.2</v>
      </c>
      <c r="F966" s="19">
        <v>18.899999999999999</v>
      </c>
      <c r="G966" s="19">
        <v>21.2</v>
      </c>
      <c r="H966" s="19">
        <v>20.9</v>
      </c>
      <c r="I966" s="19">
        <v>19.600000000000001</v>
      </c>
      <c r="K966" s="19">
        <v>20.3</v>
      </c>
    </row>
    <row r="967" spans="1:11" hidden="1" outlineLevel="1" x14ac:dyDescent="0.25">
      <c r="A967" s="12">
        <v>2008</v>
      </c>
      <c r="B967" s="19">
        <v>20.100000000000001</v>
      </c>
      <c r="C967" s="19">
        <v>21.1</v>
      </c>
      <c r="D967" s="19">
        <v>19.7</v>
      </c>
      <c r="F967" s="19">
        <v>18.399999999999999</v>
      </c>
      <c r="G967" s="19">
        <v>20.6</v>
      </c>
      <c r="H967" s="19">
        <v>20.3</v>
      </c>
      <c r="I967" s="19">
        <v>19.2</v>
      </c>
      <c r="K967" s="19">
        <v>19.8</v>
      </c>
    </row>
    <row r="968" spans="1:11" hidden="1" outlineLevel="1" x14ac:dyDescent="0.25">
      <c r="A968" s="12">
        <v>2009</v>
      </c>
      <c r="B968" s="19">
        <v>20.2</v>
      </c>
      <c r="C968" s="19">
        <v>21.4</v>
      </c>
      <c r="D968" s="19">
        <v>20.100000000000001</v>
      </c>
      <c r="F968" s="19">
        <v>18.600000000000001</v>
      </c>
      <c r="G968" s="19">
        <v>20.8</v>
      </c>
      <c r="H968" s="19">
        <v>20.5</v>
      </c>
      <c r="I968" s="19">
        <v>19.5</v>
      </c>
      <c r="K968" s="19">
        <v>20.100000000000001</v>
      </c>
    </row>
    <row r="969" spans="1:11" collapsed="1" x14ac:dyDescent="0.25">
      <c r="A969" s="12">
        <v>2010</v>
      </c>
      <c r="B969" s="19">
        <v>21.6</v>
      </c>
      <c r="C969" s="19">
        <v>22.1</v>
      </c>
      <c r="D969" s="19">
        <v>22</v>
      </c>
      <c r="F969" s="19">
        <v>19.899999999999999</v>
      </c>
      <c r="G969" s="19">
        <v>22.6</v>
      </c>
      <c r="H969" s="19">
        <v>22.1</v>
      </c>
      <c r="I969" s="19">
        <v>20.6</v>
      </c>
      <c r="K969" s="19">
        <v>22</v>
      </c>
    </row>
    <row r="970" spans="1:11" hidden="1" outlineLevel="1" x14ac:dyDescent="0.25">
      <c r="A970" s="12">
        <v>2011</v>
      </c>
      <c r="B970" s="19">
        <v>22.110579304806844</v>
      </c>
      <c r="C970" s="19">
        <v>23.457569320477976</v>
      </c>
      <c r="D970" s="19">
        <v>23.386688947032827</v>
      </c>
      <c r="E970" s="19">
        <v>20.840123435387124</v>
      </c>
      <c r="F970" s="19">
        <v>20.7181403071814</v>
      </c>
      <c r="G970" s="19">
        <v>23.047941792086117</v>
      </c>
      <c r="H970" s="19">
        <v>23.12092161443648</v>
      </c>
      <c r="I970" s="19">
        <v>22.138867238243702</v>
      </c>
      <c r="J970" s="19">
        <v>22.19436243782101</v>
      </c>
      <c r="K970" s="19">
        <v>22.826143790849674</v>
      </c>
    </row>
    <row r="971" spans="1:11" hidden="1" outlineLevel="1" x14ac:dyDescent="0.25">
      <c r="A971" s="12">
        <v>2012</v>
      </c>
      <c r="B971" s="19">
        <v>22.395216977752522</v>
      </c>
      <c r="C971" s="19">
        <v>23.74410251123992</v>
      </c>
      <c r="D971" s="19">
        <v>24.032321418551149</v>
      </c>
      <c r="E971" s="19">
        <v>21.224926357132841</v>
      </c>
      <c r="F971" s="19">
        <v>21.317714720683387</v>
      </c>
      <c r="G971" s="19">
        <v>23.440949227373075</v>
      </c>
      <c r="H971" s="19">
        <v>23.540754923413569</v>
      </c>
      <c r="I971" s="19">
        <v>22.642634682923596</v>
      </c>
      <c r="J971" s="19">
        <v>22.610703389131686</v>
      </c>
      <c r="K971" s="19">
        <v>23.534420820138905</v>
      </c>
    </row>
    <row r="972" spans="1:11" hidden="1" outlineLevel="1" x14ac:dyDescent="0.25">
      <c r="A972" s="12">
        <v>2013</v>
      </c>
      <c r="B972" s="19">
        <v>22.729316681555737</v>
      </c>
      <c r="C972" s="19">
        <v>23.79687887514395</v>
      </c>
      <c r="D972" s="19">
        <v>24.670811158010647</v>
      </c>
      <c r="E972" s="19">
        <v>21.569736609510343</v>
      </c>
      <c r="F972" s="19">
        <v>22.090901190579647</v>
      </c>
      <c r="G972" s="19">
        <v>24.005605044540086</v>
      </c>
      <c r="H972" s="19">
        <v>23.920210091076719</v>
      </c>
      <c r="I972" s="19">
        <v>23.362741771292843</v>
      </c>
      <c r="J972" s="19">
        <v>23.465627514930745</v>
      </c>
      <c r="K972" s="19">
        <v>24.228298869888071</v>
      </c>
    </row>
    <row r="973" spans="1:11" hidden="1" outlineLevel="1" x14ac:dyDescent="0.25">
      <c r="A973" s="12">
        <v>2014</v>
      </c>
      <c r="B973" s="19">
        <v>22.957011627392543</v>
      </c>
      <c r="C973" s="19">
        <v>23.987501464177512</v>
      </c>
      <c r="D973" s="19">
        <v>25.112632176320027</v>
      </c>
      <c r="E973" s="19">
        <v>21.903277788599461</v>
      </c>
      <c r="F973" s="19">
        <v>22.560868803643373</v>
      </c>
      <c r="G973" s="19">
        <v>24.346257889990984</v>
      </c>
      <c r="H973" s="19">
        <v>24.266708051750165</v>
      </c>
      <c r="I973" s="19">
        <v>24.040228888503556</v>
      </c>
      <c r="J973" s="19">
        <v>23.78507871321013</v>
      </c>
      <c r="K973" s="19">
        <v>24.692878054119127</v>
      </c>
    </row>
    <row r="974" spans="1:11" collapsed="1" x14ac:dyDescent="0.25">
      <c r="A974" s="12">
        <v>2015</v>
      </c>
      <c r="B974" s="19">
        <v>23.224681900112596</v>
      </c>
      <c r="C974" s="19">
        <v>24.212475367543231</v>
      </c>
      <c r="D974" s="19">
        <v>25.542437591776796</v>
      </c>
      <c r="E974" s="19">
        <v>22.089610643709648</v>
      </c>
      <c r="F974" s="19">
        <v>22.782500333793223</v>
      </c>
      <c r="G974" s="19">
        <v>24.547955179806642</v>
      </c>
      <c r="H974" s="19">
        <v>24.557156689639459</v>
      </c>
      <c r="I974" s="19">
        <v>24.735534256301026</v>
      </c>
      <c r="J974" s="19">
        <v>24.01707190894982</v>
      </c>
      <c r="K974" s="19">
        <v>25.011075423634953</v>
      </c>
    </row>
    <row r="975" spans="1:11" hidden="1" outlineLevel="1" x14ac:dyDescent="0.25">
      <c r="A975" s="12">
        <v>2016</v>
      </c>
      <c r="B975" s="19">
        <v>23.541317542135957</v>
      </c>
      <c r="C975" s="19">
        <v>24.278342050077061</v>
      </c>
      <c r="D975" s="19">
        <v>26.167945845449783</v>
      </c>
      <c r="E975" s="19">
        <v>22.236104665690927</v>
      </c>
      <c r="F975" s="19">
        <v>23.334841628959275</v>
      </c>
      <c r="G975" s="19">
        <v>25.165129547453013</v>
      </c>
      <c r="H975" s="19">
        <v>24.882248083361109</v>
      </c>
      <c r="I975" s="19">
        <v>25.231850456455586</v>
      </c>
      <c r="J975" s="19">
        <v>24.412407164700738</v>
      </c>
      <c r="K975" s="19">
        <v>25.718876860622462</v>
      </c>
    </row>
    <row r="976" spans="1:11" hidden="1" outlineLevel="1" x14ac:dyDescent="0.25">
      <c r="A976" s="12">
        <v>2017</v>
      </c>
      <c r="B976" s="19">
        <v>23.860525781142169</v>
      </c>
      <c r="C976" s="19">
        <v>24.485951073769947</v>
      </c>
      <c r="D976" s="19">
        <v>26.812995552117577</v>
      </c>
      <c r="E976" s="19">
        <v>22.39683193864569</v>
      </c>
      <c r="F976" s="19">
        <v>23.616336521463214</v>
      </c>
      <c r="G976" s="19">
        <v>25.595153962645128</v>
      </c>
      <c r="H976" s="19">
        <v>25.017086187090111</v>
      </c>
      <c r="I976" s="19">
        <v>25.818713450292396</v>
      </c>
      <c r="J976" s="19">
        <v>24.536333231985406</v>
      </c>
      <c r="K976" s="19">
        <v>26.353407199035534</v>
      </c>
    </row>
    <row r="977" spans="1:11" hidden="1" outlineLevel="1" x14ac:dyDescent="0.25">
      <c r="A977" s="12">
        <v>2018</v>
      </c>
      <c r="B977" s="19">
        <v>22.828088801480021</v>
      </c>
      <c r="C977" s="19">
        <v>23.403677492531589</v>
      </c>
      <c r="D977" s="19">
        <v>25.785075644992325</v>
      </c>
      <c r="E977" s="19">
        <v>21.420715766699718</v>
      </c>
      <c r="F977" s="19">
        <v>22.572716099959031</v>
      </c>
      <c r="G977" s="19">
        <v>24.44256790719183</v>
      </c>
      <c r="H977" s="19">
        <v>23.790663133063461</v>
      </c>
      <c r="I977" s="19">
        <v>24.451754385964914</v>
      </c>
      <c r="J977" s="19">
        <v>23.489845512931787</v>
      </c>
      <c r="K977" s="19">
        <v>25.284247869958413</v>
      </c>
    </row>
    <row r="978" spans="1:11" hidden="1" outlineLevel="1" x14ac:dyDescent="0.25">
      <c r="A978" s="12">
        <v>2019</v>
      </c>
      <c r="B978" s="19">
        <v>23.133814722109371</v>
      </c>
      <c r="C978" s="19">
        <v>23.691007581173956</v>
      </c>
      <c r="D978" s="19">
        <v>26.073860018611938</v>
      </c>
      <c r="E978" s="19">
        <v>21.58016957390506</v>
      </c>
      <c r="F978" s="19">
        <v>23.008849557522122</v>
      </c>
      <c r="G978" s="19">
        <v>24.841756354705378</v>
      </c>
      <c r="H978" s="19">
        <v>24.018783188753495</v>
      </c>
      <c r="I978" s="19">
        <v>24.948415622697127</v>
      </c>
      <c r="J978" s="19">
        <v>23.69165180319311</v>
      </c>
      <c r="K978" s="19">
        <v>25.868577832831953</v>
      </c>
    </row>
    <row r="979" spans="1:11" collapsed="1" x14ac:dyDescent="0.25">
      <c r="A979" s="12">
        <v>2020</v>
      </c>
      <c r="B979" s="8">
        <v>22.1</v>
      </c>
      <c r="C979" s="8">
        <v>22.7</v>
      </c>
      <c r="D979" s="19">
        <v>25</v>
      </c>
      <c r="E979" s="19">
        <v>20.5</v>
      </c>
      <c r="F979" s="19">
        <v>22</v>
      </c>
      <c r="G979" s="8">
        <v>23.8</v>
      </c>
      <c r="H979" s="8">
        <v>22.9</v>
      </c>
      <c r="I979" s="8">
        <v>23.8</v>
      </c>
      <c r="J979" s="8">
        <v>22.5</v>
      </c>
      <c r="K979" s="8">
        <v>24.9</v>
      </c>
    </row>
    <row r="980" spans="1:11" x14ac:dyDescent="0.25">
      <c r="A980" s="12">
        <v>2021</v>
      </c>
      <c r="B980" s="8">
        <v>22.2</v>
      </c>
      <c r="C980" s="8">
        <v>22.8</v>
      </c>
      <c r="D980" s="8">
        <v>25.1</v>
      </c>
      <c r="E980" s="8">
        <v>20.7</v>
      </c>
      <c r="F980" s="8">
        <v>22.2</v>
      </c>
      <c r="G980" s="19">
        <v>24</v>
      </c>
      <c r="H980" s="8">
        <v>22.8</v>
      </c>
      <c r="I980" s="19">
        <v>24</v>
      </c>
      <c r="J980" s="8">
        <v>22.9</v>
      </c>
      <c r="K980" s="8">
        <v>25.2</v>
      </c>
    </row>
    <row r="981" spans="1:11" x14ac:dyDescent="0.25">
      <c r="A981" s="12">
        <v>2022</v>
      </c>
      <c r="B981" s="19">
        <v>22.376431751750392</v>
      </c>
      <c r="C981" s="19">
        <v>22.7966378392391</v>
      </c>
      <c r="D981" s="19">
        <v>25.33417882054534</v>
      </c>
      <c r="E981" s="19">
        <v>20.949741046028155</v>
      </c>
      <c r="F981" s="19">
        <v>22.378242209367418</v>
      </c>
      <c r="G981" s="19">
        <v>24.226904882911764</v>
      </c>
      <c r="H981" s="19">
        <v>22.853565466253283</v>
      </c>
      <c r="I981" s="19">
        <v>24.546970960649027</v>
      </c>
      <c r="J981" s="19">
        <v>23.010847907903479</v>
      </c>
      <c r="K981" s="19">
        <v>25.437052324875562</v>
      </c>
    </row>
    <row r="982" spans="1:11" x14ac:dyDescent="0.25">
      <c r="A982" s="12">
        <v>2023</v>
      </c>
      <c r="B982" s="19">
        <v>22.75191491771383</v>
      </c>
      <c r="C982" s="19">
        <v>23.112380694331318</v>
      </c>
      <c r="D982" s="19">
        <v>25.844805203151708</v>
      </c>
      <c r="E982" s="19">
        <v>21.328677720699805</v>
      </c>
      <c r="F982" s="19">
        <v>22.827423167848703</v>
      </c>
      <c r="G982" s="19">
        <v>24.485178509797905</v>
      </c>
      <c r="H982" s="19">
        <v>23.045890821835631</v>
      </c>
      <c r="I982" s="19">
        <v>25.123416631587002</v>
      </c>
      <c r="J982" s="19">
        <v>23.158741508759388</v>
      </c>
      <c r="K982" s="19">
        <v>25.841147269718697</v>
      </c>
    </row>
    <row r="984" spans="1:11" x14ac:dyDescent="0.25">
      <c r="G984" s="8" t="s">
        <v>79</v>
      </c>
    </row>
    <row r="985" spans="1:11" x14ac:dyDescent="0.25">
      <c r="B985" s="19"/>
    </row>
    <row r="986" spans="1:11" x14ac:dyDescent="0.25">
      <c r="B986" s="19"/>
    </row>
    <row r="987" spans="1:11" x14ac:dyDescent="0.25">
      <c r="B987" s="19"/>
    </row>
    <row r="988" spans="1:11" x14ac:dyDescent="0.25">
      <c r="B988" s="19"/>
      <c r="D988" s="8" t="s">
        <v>79</v>
      </c>
    </row>
    <row r="989" spans="1:11" x14ac:dyDescent="0.25">
      <c r="B989" s="19"/>
    </row>
    <row r="990" spans="1:11" x14ac:dyDescent="0.25">
      <c r="B990" s="19"/>
      <c r="E990" s="8" t="s">
        <v>79</v>
      </c>
    </row>
    <row r="991" spans="1:11" x14ac:dyDescent="0.25">
      <c r="B991" s="19"/>
    </row>
    <row r="992" spans="1:11" x14ac:dyDescent="0.25">
      <c r="B992" s="19"/>
    </row>
    <row r="993" spans="1:11" x14ac:dyDescent="0.25">
      <c r="B993" s="19"/>
      <c r="E993" s="8" t="s">
        <v>79</v>
      </c>
    </row>
    <row r="994" spans="1:11" x14ac:dyDescent="0.25">
      <c r="B994" s="19"/>
    </row>
    <row r="1002" spans="1:11" s="2" customFormat="1" ht="9" customHeight="1" x14ac:dyDescent="0.2"/>
    <row r="1004" spans="1:11" x14ac:dyDescent="0.25">
      <c r="B1004" s="8" t="s">
        <v>3</v>
      </c>
      <c r="C1004" s="8" t="s">
        <v>4</v>
      </c>
      <c r="D1004" s="8" t="s">
        <v>5</v>
      </c>
      <c r="E1004" s="8" t="s">
        <v>6</v>
      </c>
      <c r="F1004" s="8" t="s">
        <v>146</v>
      </c>
      <c r="G1004" s="8" t="s">
        <v>7</v>
      </c>
      <c r="H1004" s="8" t="s">
        <v>8</v>
      </c>
      <c r="I1004" s="8" t="s">
        <v>9</v>
      </c>
      <c r="J1004" s="8" t="s">
        <v>147</v>
      </c>
      <c r="K1004" s="8" t="s">
        <v>10</v>
      </c>
    </row>
    <row r="1005" spans="1:11" x14ac:dyDescent="0.25">
      <c r="A1005" s="12">
        <v>1996</v>
      </c>
      <c r="B1005" s="19">
        <v>57.243710176442839</v>
      </c>
      <c r="C1005" s="19">
        <v>59.044437561402908</v>
      </c>
      <c r="D1005" s="19">
        <v>60.428583480975284</v>
      </c>
      <c r="E1005" s="19">
        <v>61.206082557041597</v>
      </c>
      <c r="G1005" s="19">
        <v>58.404799837293652</v>
      </c>
      <c r="H1005" s="19">
        <v>58.494263376992585</v>
      </c>
      <c r="I1005" s="19">
        <v>60.091083413231068</v>
      </c>
      <c r="K1005" s="19">
        <v>60.916932428672332</v>
      </c>
    </row>
    <row r="1006" spans="1:11" x14ac:dyDescent="0.25">
      <c r="A1006" s="12">
        <v>2000</v>
      </c>
      <c r="B1006" s="19">
        <v>60.318891895672728</v>
      </c>
      <c r="C1006" s="19">
        <v>61.807646610975439</v>
      </c>
      <c r="D1006" s="19">
        <v>62.692870473403374</v>
      </c>
      <c r="E1006" s="19">
        <v>62.032936726814285</v>
      </c>
      <c r="G1006" s="19">
        <v>61.066638012858391</v>
      </c>
      <c r="H1006" s="19">
        <v>60.29213785675821</v>
      </c>
      <c r="I1006" s="19">
        <v>63.517973647179218</v>
      </c>
      <c r="K1006" s="19">
        <v>62.161112760660529</v>
      </c>
    </row>
    <row r="1007" spans="1:11" hidden="1" outlineLevel="1" x14ac:dyDescent="0.25">
      <c r="A1007" s="12">
        <v>2001</v>
      </c>
      <c r="B1007" s="19">
        <v>60.752640499827777</v>
      </c>
      <c r="C1007" s="19">
        <v>62.204463051273024</v>
      </c>
      <c r="D1007" s="19">
        <v>63.199569699053868</v>
      </c>
      <c r="E1007" s="19">
        <v>62.767909961017487</v>
      </c>
      <c r="G1007" s="19">
        <v>61.451706188548293</v>
      </c>
      <c r="H1007" s="19">
        <v>60.603394091766184</v>
      </c>
      <c r="I1007" s="19">
        <v>63.817207126714663</v>
      </c>
      <c r="K1007" s="19">
        <v>62.35569493682393</v>
      </c>
    </row>
    <row r="1008" spans="1:11" hidden="1" outlineLevel="1" x14ac:dyDescent="0.25">
      <c r="A1008" s="12">
        <v>2002</v>
      </c>
      <c r="B1008" s="19">
        <v>62.386810094875358</v>
      </c>
      <c r="C1008" s="19">
        <v>63.630768148565004</v>
      </c>
      <c r="D1008" s="19">
        <v>64.841176104929446</v>
      </c>
      <c r="E1008" s="19">
        <v>64.257687745232218</v>
      </c>
      <c r="G1008" s="19">
        <v>63.108274711726743</v>
      </c>
      <c r="H1008" s="19">
        <v>62.088865896418923</v>
      </c>
      <c r="I1008" s="19">
        <v>65.296344336501051</v>
      </c>
      <c r="K1008" s="19">
        <v>63.924108157236986</v>
      </c>
    </row>
    <row r="1009" spans="1:11" hidden="1" outlineLevel="1" x14ac:dyDescent="0.25">
      <c r="A1009" s="12" t="s">
        <v>19</v>
      </c>
      <c r="B1009" s="19">
        <v>62.86030157774028</v>
      </c>
      <c r="C1009" s="19">
        <v>64.101158667702165</v>
      </c>
      <c r="D1009" s="19">
        <v>65.348688764822768</v>
      </c>
      <c r="E1009" s="19">
        <v>64.520033894201674</v>
      </c>
      <c r="G1009" s="19">
        <v>63.467503426386791</v>
      </c>
      <c r="H1009" s="19">
        <v>62.438133123641236</v>
      </c>
      <c r="I1009" s="19">
        <v>65.405797490798705</v>
      </c>
      <c r="K1009" s="19">
        <v>64.203489689553578</v>
      </c>
    </row>
    <row r="1010" spans="1:11" hidden="1" outlineLevel="1" x14ac:dyDescent="0.25">
      <c r="A1010" s="12" t="s">
        <v>20</v>
      </c>
      <c r="B1010" s="19">
        <v>63.899725723779646</v>
      </c>
      <c r="C1010" s="19">
        <v>65.111880638786928</v>
      </c>
      <c r="D1010" s="19">
        <v>66.304278893630126</v>
      </c>
      <c r="E1010" s="19">
        <v>65.353211564049843</v>
      </c>
      <c r="G1010" s="19">
        <v>64.474938402604181</v>
      </c>
      <c r="H1010" s="19">
        <v>63.297551701752766</v>
      </c>
      <c r="I1010" s="19">
        <v>66.169357030273389</v>
      </c>
      <c r="K1010" s="19">
        <v>64.945362019219843</v>
      </c>
    </row>
    <row r="1011" spans="1:11" collapsed="1" x14ac:dyDescent="0.25">
      <c r="A1011" s="12" t="s">
        <v>96</v>
      </c>
      <c r="B1011" s="19">
        <v>64.373504634814921</v>
      </c>
      <c r="C1011" s="19">
        <v>65.402472312246942</v>
      </c>
      <c r="D1011" s="19">
        <v>66.609122960852019</v>
      </c>
      <c r="E1011" s="19">
        <v>65.554496345726093</v>
      </c>
      <c r="G1011" s="19">
        <v>64.828603287651532</v>
      </c>
      <c r="H1011" s="19">
        <v>63.491823313740319</v>
      </c>
      <c r="I1011" s="19">
        <v>66.405610434972431</v>
      </c>
      <c r="K1011" s="19">
        <v>65.059580879331605</v>
      </c>
    </row>
    <row r="1012" spans="1:11" hidden="1" outlineLevel="1" x14ac:dyDescent="0.25">
      <c r="A1012" s="12">
        <v>2006</v>
      </c>
      <c r="B1012" s="19">
        <v>65.3</v>
      </c>
      <c r="C1012" s="19">
        <v>66.099999999999994</v>
      </c>
      <c r="D1012" s="19">
        <v>67.599999999999994</v>
      </c>
      <c r="E1012" s="19">
        <v>66.3</v>
      </c>
      <c r="G1012" s="19">
        <v>65.7</v>
      </c>
      <c r="H1012" s="19">
        <v>64.3</v>
      </c>
      <c r="I1012" s="19">
        <v>67</v>
      </c>
      <c r="K1012" s="19">
        <v>65.900000000000006</v>
      </c>
    </row>
    <row r="1013" spans="1:11" hidden="1" outlineLevel="1" x14ac:dyDescent="0.25">
      <c r="A1013" s="12">
        <v>2007</v>
      </c>
      <c r="B1013" s="19">
        <v>65.599999999999994</v>
      </c>
      <c r="C1013" s="19">
        <v>66.099999999999994</v>
      </c>
      <c r="D1013" s="19">
        <v>67.8</v>
      </c>
      <c r="E1013" s="19">
        <v>66.400000000000006</v>
      </c>
      <c r="G1013" s="19">
        <v>65.8</v>
      </c>
      <c r="H1013" s="19">
        <v>64.400000000000006</v>
      </c>
      <c r="I1013" s="19">
        <v>66.900000000000006</v>
      </c>
      <c r="K1013" s="19">
        <v>65.8</v>
      </c>
    </row>
    <row r="1014" spans="1:11" hidden="1" outlineLevel="1" x14ac:dyDescent="0.25">
      <c r="A1014" s="12">
        <v>2008</v>
      </c>
      <c r="B1014" s="19">
        <v>66.2</v>
      </c>
      <c r="C1014" s="19">
        <v>66.400000000000006</v>
      </c>
      <c r="D1014" s="19">
        <v>68.099999999999994</v>
      </c>
      <c r="E1014" s="19">
        <v>66.900000000000006</v>
      </c>
      <c r="G1014" s="19">
        <v>66.2</v>
      </c>
      <c r="H1014" s="19">
        <v>64.7</v>
      </c>
      <c r="I1014" s="19">
        <v>67.2</v>
      </c>
      <c r="K1014" s="19">
        <v>66.400000000000006</v>
      </c>
    </row>
    <row r="1015" spans="1:11" hidden="1" outlineLevel="1" x14ac:dyDescent="0.25">
      <c r="A1015" s="12">
        <v>2009</v>
      </c>
      <c r="B1015" s="19">
        <v>66</v>
      </c>
      <c r="C1015" s="19">
        <v>65.900000000000006</v>
      </c>
      <c r="D1015" s="19">
        <v>67.400000000000006</v>
      </c>
      <c r="E1015" s="19">
        <v>66.599999999999994</v>
      </c>
      <c r="G1015" s="19">
        <v>65.900000000000006</v>
      </c>
      <c r="H1015" s="19">
        <v>64.599999999999994</v>
      </c>
      <c r="I1015" s="19">
        <v>66.8</v>
      </c>
      <c r="K1015" s="19">
        <v>66</v>
      </c>
    </row>
    <row r="1016" spans="1:11" collapsed="1" x14ac:dyDescent="0.25">
      <c r="A1016" s="12">
        <v>2010</v>
      </c>
      <c r="B1016" s="19">
        <v>64.2</v>
      </c>
      <c r="C1016" s="19">
        <v>65</v>
      </c>
      <c r="D1016" s="19">
        <v>65.2</v>
      </c>
      <c r="E1016" s="19">
        <v>65.099999999999994</v>
      </c>
      <c r="G1016" s="19">
        <v>63.4</v>
      </c>
      <c r="H1016" s="19">
        <v>62.5</v>
      </c>
      <c r="I1016" s="19">
        <v>65.2</v>
      </c>
      <c r="K1016" s="19">
        <v>64.3</v>
      </c>
    </row>
    <row r="1017" spans="1:11" hidden="1" outlineLevel="1" x14ac:dyDescent="0.25">
      <c r="A1017" s="12">
        <v>2011</v>
      </c>
      <c r="B1017" s="19">
        <v>63.60146380133537</v>
      </c>
      <c r="C1017" s="19">
        <v>62.954031271735019</v>
      </c>
      <c r="D1017" s="19">
        <v>63.792572722675402</v>
      </c>
      <c r="E1017" s="19">
        <v>63.841406331264523</v>
      </c>
      <c r="F1017" s="19">
        <v>64.200913242009122</v>
      </c>
      <c r="G1017" s="19">
        <v>62.946277284959642</v>
      </c>
      <c r="H1017" s="19">
        <v>61.289239775504178</v>
      </c>
      <c r="I1017" s="19">
        <v>63.743829566121065</v>
      </c>
      <c r="J1017" s="19">
        <v>62.668338253730745</v>
      </c>
      <c r="K1017" s="19">
        <v>63.09542483660131</v>
      </c>
    </row>
    <row r="1018" spans="1:11" hidden="1" outlineLevel="1" x14ac:dyDescent="0.25">
      <c r="A1018" s="12">
        <v>2012</v>
      </c>
      <c r="B1018" s="19">
        <v>63.161044062604226</v>
      </c>
      <c r="C1018" s="19">
        <v>62.346784233187684</v>
      </c>
      <c r="D1018" s="19">
        <v>62.947084899837265</v>
      </c>
      <c r="E1018" s="19">
        <v>63.106676953289387</v>
      </c>
      <c r="F1018" s="19">
        <v>63.589461665327534</v>
      </c>
      <c r="G1018" s="19">
        <v>62.555187637969105</v>
      </c>
      <c r="H1018" s="19">
        <v>60.686542669584249</v>
      </c>
      <c r="I1018" s="19">
        <v>63.070704393347036</v>
      </c>
      <c r="J1018" s="19">
        <v>62.129957945081223</v>
      </c>
      <c r="K1018" s="19">
        <v>62.423161872322297</v>
      </c>
    </row>
    <row r="1019" spans="1:11" hidden="1" outlineLevel="1" x14ac:dyDescent="0.25">
      <c r="A1019" s="12">
        <v>2013</v>
      </c>
      <c r="B1019" s="19">
        <v>62.562279287003335</v>
      </c>
      <c r="C1019" s="19">
        <v>61.97434289406214</v>
      </c>
      <c r="D1019" s="19">
        <v>61.920765278032668</v>
      </c>
      <c r="E1019" s="19">
        <v>62.158387838076713</v>
      </c>
      <c r="F1019" s="19">
        <v>62.783523072912146</v>
      </c>
      <c r="G1019" s="19">
        <v>61.717545791212089</v>
      </c>
      <c r="H1019" s="19">
        <v>59.991898083477693</v>
      </c>
      <c r="I1019" s="19">
        <v>62.225992534781142</v>
      </c>
      <c r="J1019" s="19">
        <v>61.006395865983308</v>
      </c>
      <c r="K1019" s="19">
        <v>61.459660153391695</v>
      </c>
    </row>
    <row r="1020" spans="1:11" hidden="1" outlineLevel="1" x14ac:dyDescent="0.25">
      <c r="A1020" s="12">
        <v>2014</v>
      </c>
      <c r="B1020" s="19">
        <v>61.924562715927237</v>
      </c>
      <c r="C1020" s="19">
        <v>61.342231311554805</v>
      </c>
      <c r="D1020" s="19">
        <v>61.232526087812559</v>
      </c>
      <c r="E1020" s="19">
        <v>61.341219386941972</v>
      </c>
      <c r="F1020" s="19">
        <v>62.235067437379584</v>
      </c>
      <c r="G1020" s="19">
        <v>61.232341448752635</v>
      </c>
      <c r="H1020" s="19">
        <v>59.298240663666242</v>
      </c>
      <c r="I1020" s="19">
        <v>61.553667418068315</v>
      </c>
      <c r="J1020" s="19">
        <v>60.219883641341546</v>
      </c>
      <c r="K1020" s="19">
        <v>60.82519357574764</v>
      </c>
    </row>
    <row r="1021" spans="1:11" collapsed="1" x14ac:dyDescent="0.25">
      <c r="A1021" s="12">
        <v>2015</v>
      </c>
      <c r="B1021" s="19">
        <v>61.525619909424123</v>
      </c>
      <c r="C1021" s="19">
        <v>60.8414542431291</v>
      </c>
      <c r="D1021" s="19">
        <v>60.508663729809108</v>
      </c>
      <c r="E1021" s="19">
        <v>60.753099375678133</v>
      </c>
      <c r="F1021" s="19">
        <v>61.943121634251632</v>
      </c>
      <c r="G1021" s="19">
        <v>60.891549694591653</v>
      </c>
      <c r="H1021" s="19">
        <v>58.804180668679159</v>
      </c>
      <c r="I1021" s="19">
        <v>60.95136670216543</v>
      </c>
      <c r="J1021" s="19">
        <v>59.557682359027417</v>
      </c>
      <c r="K1021" s="19">
        <v>60.153394617344112</v>
      </c>
    </row>
    <row r="1022" spans="1:11" hidden="1" outlineLevel="1" x14ac:dyDescent="0.25">
      <c r="A1022" s="12">
        <v>2016</v>
      </c>
      <c r="B1022" s="19">
        <v>60.89104443017748</v>
      </c>
      <c r="C1022" s="19">
        <v>60.554681775689126</v>
      </c>
      <c r="D1022" s="19">
        <v>59.53306001811508</v>
      </c>
      <c r="E1022" s="19">
        <v>60.131010602220393</v>
      </c>
      <c r="F1022" s="19">
        <v>61.117647058823529</v>
      </c>
      <c r="G1022" s="19">
        <v>60.039671990347841</v>
      </c>
      <c r="H1022" s="19">
        <v>58.04118780887233</v>
      </c>
      <c r="I1022" s="19">
        <v>60.042022895232577</v>
      </c>
      <c r="J1022" s="19">
        <v>58.746177370030573</v>
      </c>
      <c r="K1022" s="19">
        <v>59.280559314388803</v>
      </c>
    </row>
    <row r="1023" spans="1:11" hidden="1" outlineLevel="1" x14ac:dyDescent="0.25">
      <c r="A1023" s="12">
        <v>2017</v>
      </c>
      <c r="B1023" s="19">
        <v>60.357096515212383</v>
      </c>
      <c r="C1023" s="19">
        <v>60.182022322235653</v>
      </c>
      <c r="D1023" s="19">
        <v>58.592390253335907</v>
      </c>
      <c r="E1023" s="19">
        <v>59.662766319637321</v>
      </c>
      <c r="F1023" s="19">
        <v>60.350845383255525</v>
      </c>
      <c r="G1023" s="19">
        <v>59.472993437657749</v>
      </c>
      <c r="H1023" s="19">
        <v>57.867643851153858</v>
      </c>
      <c r="I1023" s="19">
        <v>59.868421052631582</v>
      </c>
      <c r="J1023" s="19">
        <v>58.094079833210266</v>
      </c>
      <c r="K1023" s="19">
        <v>58.539525805155286</v>
      </c>
    </row>
    <row r="1024" spans="1:11" hidden="1" outlineLevel="1" x14ac:dyDescent="0.25">
      <c r="A1024" s="12">
        <v>2018</v>
      </c>
      <c r="B1024" s="19">
        <v>61.28206303438391</v>
      </c>
      <c r="C1024" s="19">
        <v>61.150214866527143</v>
      </c>
      <c r="D1024" s="19">
        <v>59.590225838672744</v>
      </c>
      <c r="E1024" s="19">
        <v>60.598575678355715</v>
      </c>
      <c r="F1024" s="19">
        <v>61.113387045382119</v>
      </c>
      <c r="G1024" s="19">
        <v>60.556527333775662</v>
      </c>
      <c r="H1024" s="19">
        <v>58.978652765238664</v>
      </c>
      <c r="I1024" s="19">
        <v>60.153508771929815</v>
      </c>
      <c r="J1024" s="19">
        <v>58.874327373719844</v>
      </c>
      <c r="K1024" s="19">
        <v>59.551019221262607</v>
      </c>
    </row>
    <row r="1025" spans="1:12" hidden="1" outlineLevel="1" x14ac:dyDescent="0.25">
      <c r="A1025" s="12">
        <v>2019</v>
      </c>
      <c r="B1025" s="19">
        <v>60.868282071107508</v>
      </c>
      <c r="C1025" s="19">
        <v>60.816538166734311</v>
      </c>
      <c r="D1025" s="19">
        <v>59.183523534309643</v>
      </c>
      <c r="E1025" s="19">
        <v>60.222138215333658</v>
      </c>
      <c r="F1025" s="19">
        <v>60.539226924664128</v>
      </c>
      <c r="G1025" s="19">
        <v>60.136578742437251</v>
      </c>
      <c r="H1025" s="19">
        <v>58.707704910838373</v>
      </c>
      <c r="I1025" s="19">
        <v>59.462048636698604</v>
      </c>
      <c r="J1025" s="19">
        <v>58.363422804193682</v>
      </c>
      <c r="K1025" s="19">
        <v>59.075089954580314</v>
      </c>
    </row>
    <row r="1026" spans="1:12" collapsed="1" x14ac:dyDescent="0.25">
      <c r="A1026" s="12">
        <v>2020</v>
      </c>
      <c r="B1026" s="8">
        <v>61.9</v>
      </c>
      <c r="C1026" s="8">
        <v>61.9</v>
      </c>
      <c r="D1026" s="8">
        <v>60.2</v>
      </c>
      <c r="E1026" s="8">
        <v>61.3</v>
      </c>
      <c r="F1026" s="8">
        <v>61.4</v>
      </c>
      <c r="G1026" s="19">
        <v>61</v>
      </c>
      <c r="H1026" s="8">
        <v>60.1</v>
      </c>
      <c r="I1026" s="8">
        <v>60.6</v>
      </c>
      <c r="J1026" s="8">
        <v>59.5</v>
      </c>
      <c r="K1026" s="19">
        <v>60</v>
      </c>
    </row>
    <row r="1027" spans="1:12" x14ac:dyDescent="0.25">
      <c r="A1027" s="12">
        <v>2021</v>
      </c>
      <c r="B1027" s="8">
        <v>61.8</v>
      </c>
      <c r="C1027" s="8">
        <v>61.9</v>
      </c>
      <c r="D1027" s="8">
        <v>60.2</v>
      </c>
      <c r="E1027" s="8">
        <v>60.9</v>
      </c>
      <c r="F1027" s="8">
        <v>61.5</v>
      </c>
      <c r="G1027" s="8">
        <v>60.9</v>
      </c>
      <c r="H1027" s="8">
        <v>60.2</v>
      </c>
      <c r="I1027" s="8">
        <v>60.7</v>
      </c>
      <c r="J1027" s="8">
        <v>59.2</v>
      </c>
      <c r="K1027" s="8">
        <v>59.8</v>
      </c>
    </row>
    <row r="1028" spans="1:12" x14ac:dyDescent="0.25">
      <c r="A1028" s="12">
        <v>2022</v>
      </c>
      <c r="B1028" s="19">
        <v>61.666280759295766</v>
      </c>
      <c r="C1028" s="19">
        <v>62.046402806285258</v>
      </c>
      <c r="D1028" s="19">
        <v>60.073557387444524</v>
      </c>
      <c r="E1028" s="19">
        <v>60.826829090378574</v>
      </c>
      <c r="F1028" s="19">
        <v>61.4480313491323</v>
      </c>
      <c r="G1028" s="19">
        <v>60.680636459595753</v>
      </c>
      <c r="H1028" s="19">
        <v>60.198545194371583</v>
      </c>
      <c r="I1028" s="19">
        <v>60.277503980589884</v>
      </c>
      <c r="J1028" s="19">
        <v>59.074607040070845</v>
      </c>
      <c r="K1028" s="19">
        <v>59.487677552506987</v>
      </c>
      <c r="L1028" s="19"/>
    </row>
    <row r="1029" spans="1:12" x14ac:dyDescent="0.25">
      <c r="A1029" s="12">
        <v>2023</v>
      </c>
      <c r="B1029" s="19">
        <v>61.605218705025209</v>
      </c>
      <c r="C1029" s="19">
        <v>62.158728375460328</v>
      </c>
      <c r="D1029" s="19">
        <v>59.937788403449915</v>
      </c>
      <c r="E1029" s="19">
        <v>60.905650719365283</v>
      </c>
      <c r="F1029" s="19">
        <v>61.290780141843975</v>
      </c>
      <c r="G1029" s="19">
        <v>60.965601871380905</v>
      </c>
      <c r="H1029" s="19">
        <v>60.416916616676666</v>
      </c>
      <c r="I1029" s="19">
        <v>60.108683173242511</v>
      </c>
      <c r="J1029" s="19">
        <v>59.438684304612082</v>
      </c>
      <c r="K1029" s="19">
        <v>59.499295213580936</v>
      </c>
    </row>
    <row r="1031" spans="1:12" x14ac:dyDescent="0.25">
      <c r="B1031" s="19"/>
    </row>
    <row r="1032" spans="1:12" x14ac:dyDescent="0.25">
      <c r="B1032" s="19"/>
      <c r="C1032" s="19"/>
      <c r="D1032" s="19"/>
      <c r="E1032" s="19"/>
    </row>
    <row r="1033" spans="1:12" x14ac:dyDescent="0.25">
      <c r="B1033" s="19"/>
      <c r="C1033" s="19"/>
      <c r="D1033" s="19"/>
      <c r="E1033" s="19"/>
    </row>
    <row r="1034" spans="1:12" x14ac:dyDescent="0.25">
      <c r="B1034" s="19"/>
      <c r="C1034" s="19"/>
      <c r="D1034" s="19"/>
      <c r="E1034" s="19"/>
    </row>
    <row r="1035" spans="1:12" x14ac:dyDescent="0.25">
      <c r="B1035" s="19"/>
      <c r="C1035" s="19"/>
      <c r="D1035" s="19"/>
      <c r="E1035" s="19"/>
      <c r="F1035" s="8" t="s">
        <v>79</v>
      </c>
    </row>
    <row r="1036" spans="1:12" x14ac:dyDescent="0.25">
      <c r="B1036" s="19"/>
      <c r="C1036" s="19"/>
      <c r="D1036" s="19"/>
      <c r="E1036" s="19"/>
    </row>
    <row r="1037" spans="1:12" x14ac:dyDescent="0.25">
      <c r="B1037" s="19"/>
      <c r="C1037" s="19"/>
      <c r="D1037" s="19"/>
      <c r="E1037" s="19"/>
    </row>
    <row r="1038" spans="1:12" x14ac:dyDescent="0.25">
      <c r="B1038" s="19"/>
      <c r="C1038" s="19"/>
      <c r="D1038" s="19"/>
      <c r="E1038" s="19"/>
    </row>
    <row r="1039" spans="1:12" x14ac:dyDescent="0.25">
      <c r="B1039" s="19"/>
      <c r="C1039" s="19"/>
      <c r="D1039" s="19"/>
      <c r="E1039" s="19"/>
      <c r="G1039" s="8" t="s">
        <v>79</v>
      </c>
    </row>
    <row r="1040" spans="1:12" x14ac:dyDescent="0.25">
      <c r="B1040" s="19"/>
      <c r="C1040" s="19"/>
      <c r="D1040" s="19"/>
      <c r="E1040" s="19"/>
    </row>
    <row r="1041" spans="1:11" x14ac:dyDescent="0.25">
      <c r="B1041" s="19"/>
      <c r="C1041" s="19"/>
      <c r="D1041" s="19"/>
      <c r="E1041" s="19"/>
    </row>
    <row r="1046" spans="1:11" s="2" customFormat="1" ht="5.25" customHeight="1" x14ac:dyDescent="0.2"/>
    <row r="1048" spans="1:11" x14ac:dyDescent="0.25">
      <c r="B1048" s="8" t="s">
        <v>3</v>
      </c>
      <c r="C1048" s="8" t="s">
        <v>4</v>
      </c>
      <c r="D1048" s="8" t="s">
        <v>5</v>
      </c>
      <c r="E1048" s="8" t="s">
        <v>6</v>
      </c>
      <c r="F1048" s="8" t="s">
        <v>146</v>
      </c>
      <c r="G1048" s="8" t="s">
        <v>7</v>
      </c>
      <c r="H1048" s="8" t="s">
        <v>8</v>
      </c>
      <c r="I1048" s="8" t="s">
        <v>9</v>
      </c>
      <c r="J1048" s="8" t="s">
        <v>147</v>
      </c>
      <c r="K1048" s="8" t="s">
        <v>10</v>
      </c>
    </row>
    <row r="1049" spans="1:11" x14ac:dyDescent="0.25">
      <c r="A1049" s="12">
        <v>1996</v>
      </c>
      <c r="B1049" s="19">
        <v>19.682810613752469</v>
      </c>
      <c r="C1049" s="19">
        <v>16.851984493798003</v>
      </c>
      <c r="D1049" s="19">
        <v>17.866362946089595</v>
      </c>
      <c r="E1049" s="19">
        <v>19.032653578928084</v>
      </c>
      <c r="G1049" s="19">
        <v>17.841768075658447</v>
      </c>
      <c r="H1049" s="19">
        <v>19.145090872169767</v>
      </c>
      <c r="I1049" s="19">
        <v>18.521093000958775</v>
      </c>
      <c r="K1049" s="19">
        <v>19.085636009503222</v>
      </c>
    </row>
    <row r="1050" spans="1:11" x14ac:dyDescent="0.25">
      <c r="A1050" s="12">
        <v>2000</v>
      </c>
      <c r="B1050" s="19">
        <v>17.275839756970345</v>
      </c>
      <c r="C1050" s="19">
        <v>14.368547365204309</v>
      </c>
      <c r="D1050" s="19">
        <v>15.792378932980522</v>
      </c>
      <c r="E1050" s="19">
        <v>16.607044362146404</v>
      </c>
      <c r="G1050" s="19">
        <v>15.804366124035171</v>
      </c>
      <c r="H1050" s="19">
        <v>17.048106264584455</v>
      </c>
      <c r="I1050" s="19">
        <v>15.294870154790839</v>
      </c>
      <c r="K1050" s="19">
        <v>16.428750885046707</v>
      </c>
    </row>
    <row r="1051" spans="1:11" hidden="1" outlineLevel="1" x14ac:dyDescent="0.25">
      <c r="A1051" s="12">
        <v>2001</v>
      </c>
      <c r="B1051" s="19">
        <v>16.646062185177733</v>
      </c>
      <c r="C1051" s="19">
        <v>13.812893407945049</v>
      </c>
      <c r="D1051" s="19">
        <v>15.060533114655801</v>
      </c>
      <c r="E1051" s="19">
        <v>16.076872904879639</v>
      </c>
      <c r="G1051" s="19">
        <v>15.167727009832271</v>
      </c>
      <c r="H1051" s="19">
        <v>16.418490371978745</v>
      </c>
      <c r="I1051" s="19">
        <v>14.831555158459031</v>
      </c>
      <c r="K1051" s="19">
        <v>16.043996000363602</v>
      </c>
    </row>
    <row r="1052" spans="1:11" hidden="1" outlineLevel="1" x14ac:dyDescent="0.25">
      <c r="A1052" s="12">
        <v>2002</v>
      </c>
      <c r="B1052" s="19">
        <v>15.98302365879184</v>
      </c>
      <c r="C1052" s="19">
        <v>13.329103718453746</v>
      </c>
      <c r="D1052" s="19">
        <v>14.285714285714286</v>
      </c>
      <c r="E1052" s="19">
        <v>15.597530188277517</v>
      </c>
      <c r="G1052" s="19">
        <v>14.442671694829212</v>
      </c>
      <c r="H1052" s="19">
        <v>15.903891475541759</v>
      </c>
      <c r="I1052" s="19">
        <v>14.273235037191943</v>
      </c>
      <c r="K1052" s="19">
        <v>15.612360827084755</v>
      </c>
    </row>
    <row r="1053" spans="1:11" hidden="1" outlineLevel="1" x14ac:dyDescent="0.25">
      <c r="A1053" s="12" t="s">
        <v>19</v>
      </c>
      <c r="B1053" s="19">
        <v>15.371875596918425</v>
      </c>
      <c r="C1053" s="19">
        <v>12.93467040058974</v>
      </c>
      <c r="D1053" s="19">
        <v>13.534895847380676</v>
      </c>
      <c r="E1053" s="19">
        <v>15.340152523907518</v>
      </c>
      <c r="G1053" s="19">
        <v>13.997691697323811</v>
      </c>
      <c r="H1053" s="19">
        <v>15.517600259031409</v>
      </c>
      <c r="I1053" s="19">
        <v>13.824785750745507</v>
      </c>
      <c r="K1053" s="19">
        <v>15.066847949240877</v>
      </c>
    </row>
    <row r="1054" spans="1:11" hidden="1" outlineLevel="1" x14ac:dyDescent="0.25">
      <c r="A1054" s="12" t="s">
        <v>20</v>
      </c>
      <c r="B1054" s="19">
        <v>14.802721430572042</v>
      </c>
      <c r="C1054" s="19">
        <v>12.576356793602292</v>
      </c>
      <c r="D1054" s="19">
        <v>12.901910689533334</v>
      </c>
      <c r="E1054" s="19">
        <v>15.038708116608202</v>
      </c>
      <c r="G1054" s="19">
        <v>13.589194827617215</v>
      </c>
      <c r="H1054" s="19">
        <v>15.140730779931372</v>
      </c>
      <c r="I1054" s="19">
        <v>13.459970650578835</v>
      </c>
      <c r="K1054" s="19">
        <v>14.696594497580479</v>
      </c>
    </row>
    <row r="1055" spans="1:11" collapsed="1" x14ac:dyDescent="0.25">
      <c r="A1055" s="12" t="s">
        <v>96</v>
      </c>
      <c r="B1055" s="19">
        <v>14.318331379462126</v>
      </c>
      <c r="C1055" s="19">
        <v>12.359774484660065</v>
      </c>
      <c r="D1055" s="19">
        <v>12.387424416799108</v>
      </c>
      <c r="E1055" s="19">
        <v>14.918213869596137</v>
      </c>
      <c r="G1055" s="19">
        <v>13.283694831121183</v>
      </c>
      <c r="H1055" s="19">
        <v>15.010184484665077</v>
      </c>
      <c r="I1055" s="19">
        <v>13.232003492877805</v>
      </c>
      <c r="K1055" s="19">
        <v>14.294845454960507</v>
      </c>
    </row>
    <row r="1056" spans="1:11" hidden="1" outlineLevel="1" x14ac:dyDescent="0.25">
      <c r="A1056" s="12">
        <v>2006</v>
      </c>
      <c r="B1056" s="19">
        <v>14</v>
      </c>
      <c r="C1056" s="19">
        <v>12.2</v>
      </c>
      <c r="D1056" s="19">
        <v>12.1</v>
      </c>
      <c r="E1056" s="19">
        <v>14.8</v>
      </c>
      <c r="G1056" s="19">
        <v>12.9</v>
      </c>
      <c r="H1056" s="19">
        <v>14.8</v>
      </c>
      <c r="I1056" s="19">
        <v>13.4</v>
      </c>
      <c r="K1056" s="19">
        <v>14</v>
      </c>
    </row>
    <row r="1057" spans="1:12" hidden="1" outlineLevel="1" x14ac:dyDescent="0.25">
      <c r="A1057" s="12">
        <v>2007</v>
      </c>
      <c r="B1057" s="19">
        <v>13.8</v>
      </c>
      <c r="C1057" s="19">
        <v>12.3</v>
      </c>
      <c r="D1057" s="19">
        <v>12</v>
      </c>
      <c r="E1057" s="19">
        <v>14.7</v>
      </c>
      <c r="G1057" s="19">
        <v>13</v>
      </c>
      <c r="H1057" s="19">
        <v>14.7</v>
      </c>
      <c r="I1057" s="19">
        <v>13.5</v>
      </c>
      <c r="K1057" s="19">
        <v>13.9</v>
      </c>
    </row>
    <row r="1058" spans="1:12" hidden="1" outlineLevel="1" x14ac:dyDescent="0.25">
      <c r="A1058" s="12">
        <v>2008</v>
      </c>
      <c r="B1058" s="19">
        <v>13.7</v>
      </c>
      <c r="C1058" s="19">
        <v>12.5</v>
      </c>
      <c r="D1058" s="19">
        <v>12.2</v>
      </c>
      <c r="E1058" s="19">
        <v>14.7</v>
      </c>
      <c r="G1058" s="19">
        <v>13.2</v>
      </c>
      <c r="H1058" s="19">
        <v>14.9</v>
      </c>
      <c r="I1058" s="19">
        <v>13.5</v>
      </c>
      <c r="K1058" s="19">
        <v>13.8</v>
      </c>
    </row>
    <row r="1059" spans="1:12" hidden="1" outlineLevel="1" x14ac:dyDescent="0.25">
      <c r="A1059" s="12">
        <v>2009</v>
      </c>
      <c r="B1059" s="19">
        <v>13.8</v>
      </c>
      <c r="C1059" s="19">
        <v>12.7</v>
      </c>
      <c r="D1059" s="19">
        <v>12.5</v>
      </c>
      <c r="E1059" s="19">
        <v>14.9</v>
      </c>
      <c r="G1059" s="19">
        <v>13.3</v>
      </c>
      <c r="H1059" s="19">
        <v>14.9</v>
      </c>
      <c r="I1059" s="19">
        <v>13.8</v>
      </c>
      <c r="K1059" s="19">
        <v>13.9</v>
      </c>
    </row>
    <row r="1060" spans="1:12" collapsed="1" x14ac:dyDescent="0.25">
      <c r="A1060" s="12">
        <v>2010</v>
      </c>
      <c r="B1060" s="19">
        <v>14.2</v>
      </c>
      <c r="C1060" s="19">
        <v>12.9</v>
      </c>
      <c r="D1060" s="19">
        <v>12.8</v>
      </c>
      <c r="E1060" s="19">
        <v>15</v>
      </c>
      <c r="G1060" s="19">
        <v>14</v>
      </c>
      <c r="H1060" s="19">
        <v>15.4</v>
      </c>
      <c r="I1060" s="19">
        <v>14.2</v>
      </c>
      <c r="K1060" s="19">
        <v>14.5</v>
      </c>
    </row>
    <row r="1061" spans="1:12" hidden="1" outlineLevel="1" x14ac:dyDescent="0.25">
      <c r="A1061" s="12">
        <v>2011</v>
      </c>
      <c r="B1061" s="19">
        <v>14.287956893857773</v>
      </c>
      <c r="C1061" s="19">
        <v>13.588399407787007</v>
      </c>
      <c r="D1061" s="19">
        <v>12.820738330291769</v>
      </c>
      <c r="E1061" s="19">
        <v>15.318470233348359</v>
      </c>
      <c r="F1061" s="19">
        <v>15.080946450809465</v>
      </c>
      <c r="G1061" s="19">
        <v>14.005780922954251</v>
      </c>
      <c r="H1061" s="19">
        <v>15.589838610059349</v>
      </c>
      <c r="I1061" s="19">
        <v>14.11730319563523</v>
      </c>
      <c r="J1061" s="19">
        <v>15.137299308448256</v>
      </c>
      <c r="K1061" s="19">
        <v>14.078431372549019</v>
      </c>
    </row>
    <row r="1062" spans="1:12" hidden="1" outlineLevel="1" x14ac:dyDescent="0.25">
      <c r="A1062" s="12">
        <v>2012</v>
      </c>
      <c r="B1062" s="19">
        <v>14.443738959643248</v>
      </c>
      <c r="C1062" s="19">
        <v>13.922434641948094</v>
      </c>
      <c r="D1062" s="19">
        <v>13.352786038942819</v>
      </c>
      <c r="E1062" s="19">
        <v>15.680670500771496</v>
      </c>
      <c r="F1062" s="19">
        <v>15.274664862350404</v>
      </c>
      <c r="G1062" s="19">
        <v>13.901371807000945</v>
      </c>
      <c r="H1062" s="19">
        <v>15.843818380743981</v>
      </c>
      <c r="I1062" s="19">
        <v>14.730634152806308</v>
      </c>
      <c r="J1062" s="19">
        <v>15.160385915725239</v>
      </c>
      <c r="K1062" s="19">
        <v>14.16216503898454</v>
      </c>
    </row>
    <row r="1063" spans="1:12" hidden="1" outlineLevel="1" x14ac:dyDescent="0.25">
      <c r="A1063" s="12">
        <v>2013</v>
      </c>
      <c r="B1063" s="19">
        <v>14.708404031440923</v>
      </c>
      <c r="C1063" s="19">
        <v>14.228778230793896</v>
      </c>
      <c r="D1063" s="19">
        <v>13.40842356395669</v>
      </c>
      <c r="E1063" s="19">
        <v>16.286017323669789</v>
      </c>
      <c r="F1063" s="19">
        <v>15.125575736508212</v>
      </c>
      <c r="G1063" s="19">
        <v>14.276849164247823</v>
      </c>
      <c r="H1063" s="19">
        <v>16.087891825445606</v>
      </c>
      <c r="I1063" s="19">
        <v>14.411265693926026</v>
      </c>
      <c r="J1063" s="19">
        <v>15.527976619085939</v>
      </c>
      <c r="K1063" s="19">
        <v>14.312040976720237</v>
      </c>
    </row>
    <row r="1064" spans="1:12" hidden="1" outlineLevel="1" x14ac:dyDescent="0.25">
      <c r="A1064" s="12">
        <v>2014</v>
      </c>
      <c r="B1064" s="19">
        <v>14.96760337359283</v>
      </c>
      <c r="C1064" s="19">
        <v>14.670267224267674</v>
      </c>
      <c r="D1064" s="19">
        <v>13.654841735867413</v>
      </c>
      <c r="E1064" s="19">
        <v>16.755502824458571</v>
      </c>
      <c r="F1064" s="19">
        <v>15.204063758977055</v>
      </c>
      <c r="G1064" s="19">
        <v>14.421400661256389</v>
      </c>
      <c r="H1064" s="19">
        <v>16.435051284583583</v>
      </c>
      <c r="I1064" s="19">
        <v>14.406103693428124</v>
      </c>
      <c r="J1064" s="19">
        <v>15.995037645448321</v>
      </c>
      <c r="K1064" s="19">
        <v>14.481928370133248</v>
      </c>
    </row>
    <row r="1065" spans="1:12" collapsed="1" x14ac:dyDescent="0.25">
      <c r="A1065" s="12">
        <v>2015</v>
      </c>
      <c r="B1065" s="19">
        <v>15.249698190463274</v>
      </c>
      <c r="C1065" s="19">
        <v>14.946070389327682</v>
      </c>
      <c r="D1065" s="19">
        <v>13.948898678414098</v>
      </c>
      <c r="E1065" s="19">
        <v>17.15728998061223</v>
      </c>
      <c r="F1065" s="19">
        <v>15.274378031955138</v>
      </c>
      <c r="G1065" s="19">
        <v>14.560495125601715</v>
      </c>
      <c r="H1065" s="19">
        <v>16.638662641681382</v>
      </c>
      <c r="I1065" s="19">
        <v>14.313099041533546</v>
      </c>
      <c r="J1065" s="19">
        <v>16.425245732022763</v>
      </c>
      <c r="K1065" s="19">
        <v>14.835529959020931</v>
      </c>
    </row>
    <row r="1066" spans="1:12" hidden="1" outlineLevel="1" x14ac:dyDescent="0.25">
      <c r="A1066" s="12">
        <v>2016</v>
      </c>
      <c r="B1066" s="19">
        <v>15.567638027686558</v>
      </c>
      <c r="C1066" s="19">
        <v>15.16697617423381</v>
      </c>
      <c r="D1066" s="19">
        <v>14.298994136435143</v>
      </c>
      <c r="E1066" s="19">
        <v>17.632884732088673</v>
      </c>
      <c r="F1066" s="19">
        <v>15.547511312217194</v>
      </c>
      <c r="G1066" s="19">
        <v>14.795198462199137</v>
      </c>
      <c r="H1066" s="19">
        <v>17.076564107766551</v>
      </c>
      <c r="I1066" s="19">
        <v>14.72612664831184</v>
      </c>
      <c r="J1066" s="19">
        <v>16.841415465268675</v>
      </c>
      <c r="K1066" s="19">
        <v>15.000563824988724</v>
      </c>
      <c r="L1066" s="19"/>
    </row>
    <row r="1067" spans="1:12" hidden="1" outlineLevel="1" x14ac:dyDescent="0.25">
      <c r="A1067" s="12">
        <v>2017</v>
      </c>
      <c r="B1067" s="19">
        <v>15.782377703645459</v>
      </c>
      <c r="C1067" s="19">
        <v>15.332026603994406</v>
      </c>
      <c r="D1067" s="19">
        <v>14.594614194546509</v>
      </c>
      <c r="E1067" s="19">
        <v>17.94040174171699</v>
      </c>
      <c r="F1067" s="19">
        <v>16.032818095281264</v>
      </c>
      <c r="G1067" s="19">
        <v>14.931852599697123</v>
      </c>
      <c r="H1067" s="19">
        <v>17.115269961756024</v>
      </c>
      <c r="I1067" s="19">
        <v>15.4093567251462</v>
      </c>
      <c r="J1067" s="19">
        <v>17.369586934804328</v>
      </c>
      <c r="K1067" s="19">
        <v>15.107066995809172</v>
      </c>
    </row>
    <row r="1068" spans="1:12" hidden="1" outlineLevel="1" x14ac:dyDescent="0.25">
      <c r="A1068" s="12">
        <v>2018</v>
      </c>
      <c r="B1068" s="19">
        <v>15.889848164136069</v>
      </c>
      <c r="C1068" s="19">
        <v>15.446107640941261</v>
      </c>
      <c r="D1068" s="19">
        <v>14.624698516334933</v>
      </c>
      <c r="E1068" s="19">
        <v>17.98070855494456</v>
      </c>
      <c r="F1068" s="19">
        <v>16.313896854658839</v>
      </c>
      <c r="G1068" s="19">
        <v>15.000904759032512</v>
      </c>
      <c r="H1068" s="19">
        <v>17.230684101697875</v>
      </c>
      <c r="I1068" s="19">
        <v>15.394736842105264</v>
      </c>
      <c r="J1068" s="19">
        <v>17.635827113348377</v>
      </c>
      <c r="K1068" s="19">
        <v>15.164732908778969</v>
      </c>
    </row>
    <row r="1069" spans="1:12" hidden="1" outlineLevel="1" x14ac:dyDescent="0.25">
      <c r="A1069" s="12">
        <v>2019</v>
      </c>
      <c r="B1069" s="19">
        <v>15.997903206783127</v>
      </c>
      <c r="C1069" s="19">
        <v>15.492454252091749</v>
      </c>
      <c r="D1069" s="19">
        <v>14.742616447078413</v>
      </c>
      <c r="E1069" s="19">
        <v>18.197692210761282</v>
      </c>
      <c r="F1069" s="19">
        <v>16.451923517813746</v>
      </c>
      <c r="G1069" s="19">
        <v>15.021664902857369</v>
      </c>
      <c r="H1069" s="19">
        <v>17.273511900408138</v>
      </c>
      <c r="I1069" s="19">
        <v>15.589535740604273</v>
      </c>
      <c r="J1069" s="19">
        <v>17.944925392613218</v>
      </c>
      <c r="K1069" s="19">
        <v>15.056332212587744</v>
      </c>
    </row>
    <row r="1070" spans="1:12" collapsed="1" x14ac:dyDescent="0.25">
      <c r="A1070" s="12">
        <v>2020</v>
      </c>
      <c r="B1070" s="19">
        <v>16</v>
      </c>
      <c r="C1070" s="8">
        <v>15.4</v>
      </c>
      <c r="D1070" s="8">
        <v>14.7</v>
      </c>
      <c r="E1070" s="8">
        <v>18.2</v>
      </c>
      <c r="F1070" s="8">
        <v>16.600000000000001</v>
      </c>
      <c r="G1070" s="8">
        <v>15.2</v>
      </c>
      <c r="H1070" s="8">
        <v>17.100000000000001</v>
      </c>
      <c r="I1070" s="8">
        <v>15.6</v>
      </c>
      <c r="J1070" s="8">
        <v>17.899999999999999</v>
      </c>
      <c r="K1070" s="8">
        <v>15.2</v>
      </c>
    </row>
    <row r="1071" spans="1:12" x14ac:dyDescent="0.25">
      <c r="A1071" s="12">
        <v>2021</v>
      </c>
      <c r="B1071" s="19">
        <v>16</v>
      </c>
      <c r="C1071" s="19">
        <v>15.3</v>
      </c>
      <c r="D1071" s="19">
        <v>14.6</v>
      </c>
      <c r="E1071" s="19">
        <v>18.399999999999999</v>
      </c>
      <c r="F1071" s="19">
        <v>16.3</v>
      </c>
      <c r="G1071" s="19">
        <v>15.2</v>
      </c>
      <c r="H1071" s="19">
        <v>17</v>
      </c>
      <c r="I1071" s="19">
        <v>15.3</v>
      </c>
      <c r="J1071" s="19">
        <v>18</v>
      </c>
      <c r="K1071" s="19">
        <v>15.1</v>
      </c>
    </row>
    <row r="1072" spans="1:12" x14ac:dyDescent="0.25">
      <c r="A1072" s="12">
        <v>2022</v>
      </c>
      <c r="B1072" s="19">
        <v>15.957287488953842</v>
      </c>
      <c r="C1072" s="19">
        <v>15.156959354475633</v>
      </c>
      <c r="D1072" s="19">
        <v>14.592263792010145</v>
      </c>
      <c r="E1072" s="19">
        <v>18.22342986359326</v>
      </c>
      <c r="F1072" s="19">
        <v>16.173726441500278</v>
      </c>
      <c r="G1072" s="19">
        <v>15.092458657492474</v>
      </c>
      <c r="H1072" s="19">
        <v>16.947889339375152</v>
      </c>
      <c r="I1072" s="19">
        <v>15.175525058761089</v>
      </c>
      <c r="J1072" s="19">
        <v>17.91454505202568</v>
      </c>
      <c r="K1072" s="19">
        <v>15.075270122617457</v>
      </c>
    </row>
    <row r="1073" spans="1:11" x14ac:dyDescent="0.25">
      <c r="A1073" s="12">
        <v>2023</v>
      </c>
      <c r="B1073" s="19">
        <v>15.642866377260958</v>
      </c>
      <c r="C1073" s="19">
        <v>14.728890930208351</v>
      </c>
      <c r="D1073" s="19">
        <v>14.21740639339837</v>
      </c>
      <c r="E1073" s="19">
        <v>17.765671559934919</v>
      </c>
      <c r="F1073" s="19">
        <v>15.881796690307329</v>
      </c>
      <c r="G1073" s="19">
        <v>14.549219618821182</v>
      </c>
      <c r="H1073" s="19">
        <v>16.537192561487696</v>
      </c>
      <c r="I1073" s="19">
        <v>14.767900195170487</v>
      </c>
      <c r="J1073" s="19">
        <v>17.402574186628531</v>
      </c>
      <c r="K1073" s="19">
        <v>14.659557516700373</v>
      </c>
    </row>
    <row r="1091" spans="1:10" s="2" customFormat="1" ht="5.25" customHeight="1" x14ac:dyDescent="0.2"/>
    <row r="1093" spans="1:10" x14ac:dyDescent="0.25">
      <c r="B1093" s="8" t="s">
        <v>114</v>
      </c>
      <c r="C1093" s="8" t="s">
        <v>115</v>
      </c>
      <c r="D1093" s="8" t="s">
        <v>116</v>
      </c>
      <c r="E1093" s="8" t="s">
        <v>117</v>
      </c>
      <c r="F1093" s="8" t="s">
        <v>118</v>
      </c>
      <c r="G1093" s="8" t="s">
        <v>119</v>
      </c>
      <c r="H1093" s="8" t="s">
        <v>120</v>
      </c>
      <c r="I1093" s="8" t="s">
        <v>121</v>
      </c>
    </row>
    <row r="1094" spans="1:10" x14ac:dyDescent="0.25">
      <c r="A1094" s="8" t="s">
        <v>30</v>
      </c>
      <c r="B1094" s="8">
        <v>14425</v>
      </c>
      <c r="C1094" s="8">
        <v>12521</v>
      </c>
      <c r="D1094" s="8">
        <v>13634</v>
      </c>
      <c r="E1094" s="8">
        <v>13901</v>
      </c>
      <c r="F1094" s="8">
        <v>12038</v>
      </c>
      <c r="G1094" s="8">
        <v>13437</v>
      </c>
      <c r="H1094" s="8">
        <v>9485</v>
      </c>
      <c r="I1094" s="8">
        <v>6853</v>
      </c>
    </row>
    <row r="1095" spans="1:10" x14ac:dyDescent="0.25">
      <c r="A1095" s="8" t="s">
        <v>16</v>
      </c>
      <c r="B1095" s="8">
        <v>10167</v>
      </c>
      <c r="C1095" s="8">
        <v>13167</v>
      </c>
      <c r="D1095" s="8">
        <v>12316</v>
      </c>
      <c r="E1095" s="8">
        <v>13130</v>
      </c>
      <c r="F1095" s="8">
        <v>12077</v>
      </c>
      <c r="G1095" s="8">
        <v>11180</v>
      </c>
      <c r="H1095" s="8">
        <v>9357</v>
      </c>
      <c r="I1095" s="8">
        <v>8247</v>
      </c>
    </row>
    <row r="1096" spans="1:10" hidden="1" outlineLevel="1" x14ac:dyDescent="0.25">
      <c r="A1096" s="8" t="s">
        <v>19</v>
      </c>
      <c r="B1096" s="8">
        <v>8664</v>
      </c>
      <c r="C1096" s="8">
        <v>13051</v>
      </c>
      <c r="D1096" s="8">
        <v>11920</v>
      </c>
      <c r="E1096" s="8">
        <v>12135</v>
      </c>
      <c r="F1096" s="8">
        <v>12287</v>
      </c>
      <c r="G1096" s="8">
        <v>10024</v>
      </c>
      <c r="H1096" s="8">
        <v>9474</v>
      </c>
      <c r="I1096" s="8">
        <v>8921</v>
      </c>
    </row>
    <row r="1097" spans="1:10" hidden="1" outlineLevel="1" x14ac:dyDescent="0.25">
      <c r="A1097" s="8" t="s">
        <v>20</v>
      </c>
      <c r="B1097" s="8">
        <v>8710</v>
      </c>
      <c r="C1097" s="8">
        <v>12539</v>
      </c>
      <c r="D1097" s="8">
        <v>12178</v>
      </c>
      <c r="E1097" s="8">
        <v>11972</v>
      </c>
      <c r="F1097" s="8">
        <v>12384</v>
      </c>
      <c r="G1097" s="8">
        <v>10041</v>
      </c>
      <c r="H1097" s="8">
        <v>9386</v>
      </c>
      <c r="I1097" s="8">
        <v>9054</v>
      </c>
    </row>
    <row r="1098" spans="1:10" collapsed="1" x14ac:dyDescent="0.25">
      <c r="A1098" s="8" t="s">
        <v>96</v>
      </c>
      <c r="B1098" s="8">
        <v>8886</v>
      </c>
      <c r="C1098" s="8">
        <v>11970</v>
      </c>
      <c r="D1098" s="8">
        <v>12303</v>
      </c>
      <c r="E1098" s="8">
        <v>11918</v>
      </c>
      <c r="F1098" s="8">
        <v>12379</v>
      </c>
      <c r="G1098" s="8">
        <v>10142</v>
      </c>
      <c r="H1098" s="8">
        <v>9085</v>
      </c>
      <c r="I1098" s="8">
        <v>9232</v>
      </c>
    </row>
    <row r="1099" spans="1:10" hidden="1" outlineLevel="1" x14ac:dyDescent="0.25">
      <c r="A1099" s="12">
        <v>2006</v>
      </c>
      <c r="B1099" s="18">
        <v>8985</v>
      </c>
      <c r="C1099" s="18">
        <v>11424</v>
      </c>
      <c r="D1099" s="18">
        <v>12419</v>
      </c>
      <c r="E1099" s="18">
        <v>11956</v>
      </c>
      <c r="F1099" s="18">
        <v>12226</v>
      </c>
      <c r="G1099" s="18">
        <v>10312</v>
      </c>
      <c r="H1099" s="18">
        <v>9591</v>
      </c>
      <c r="I1099" s="18">
        <v>8564</v>
      </c>
      <c r="J1099" s="19"/>
    </row>
    <row r="1100" spans="1:10" hidden="1" outlineLevel="1" x14ac:dyDescent="0.25">
      <c r="A1100" s="12">
        <v>2007</v>
      </c>
      <c r="B1100" s="15">
        <v>9267</v>
      </c>
      <c r="C1100" s="15">
        <v>10667</v>
      </c>
      <c r="D1100" s="15">
        <v>12628</v>
      </c>
      <c r="E1100" s="15">
        <v>11883</v>
      </c>
      <c r="F1100" s="15">
        <v>12119</v>
      </c>
      <c r="G1100" s="15">
        <v>10435</v>
      </c>
      <c r="H1100" s="15">
        <v>9220</v>
      </c>
      <c r="I1100" s="15">
        <v>8831</v>
      </c>
      <c r="J1100" s="19"/>
    </row>
    <row r="1101" spans="1:10" hidden="1" outlineLevel="1" x14ac:dyDescent="0.25">
      <c r="A1101" s="12">
        <v>2008</v>
      </c>
      <c r="B1101" s="18">
        <v>9589</v>
      </c>
      <c r="C1101" s="18">
        <v>10025</v>
      </c>
      <c r="D1101" s="18">
        <v>12565</v>
      </c>
      <c r="E1101" s="18">
        <v>11835</v>
      </c>
      <c r="F1101" s="18">
        <v>12158</v>
      </c>
      <c r="G1101" s="18">
        <v>10404</v>
      </c>
      <c r="H1101" s="18">
        <v>8940</v>
      </c>
      <c r="I1101" s="18">
        <v>9230</v>
      </c>
      <c r="J1101" s="19"/>
    </row>
    <row r="1102" spans="1:10" collapsed="1" x14ac:dyDescent="0.25">
      <c r="A1102" s="12">
        <v>2010</v>
      </c>
      <c r="B1102" s="18">
        <v>9283</v>
      </c>
      <c r="C1102" s="18">
        <v>8896</v>
      </c>
      <c r="D1102" s="18">
        <v>11311</v>
      </c>
      <c r="E1102" s="18">
        <v>10669</v>
      </c>
      <c r="F1102" s="18">
        <v>11126</v>
      </c>
      <c r="G1102" s="18">
        <v>9765</v>
      </c>
      <c r="H1102" s="18">
        <v>8504</v>
      </c>
      <c r="I1102" s="18">
        <v>9359</v>
      </c>
      <c r="J1102" s="19"/>
    </row>
    <row r="1103" spans="1:10" hidden="1" outlineLevel="1" x14ac:dyDescent="0.25">
      <c r="A1103" s="12">
        <v>2011</v>
      </c>
      <c r="B1103" s="18">
        <v>8849</v>
      </c>
      <c r="C1103" s="18">
        <v>7827</v>
      </c>
      <c r="D1103" s="18">
        <v>10071</v>
      </c>
      <c r="E1103" s="18">
        <v>9724</v>
      </c>
      <c r="F1103" s="18">
        <v>10241</v>
      </c>
      <c r="G1103" s="18">
        <v>9716</v>
      </c>
      <c r="H1103" s="18">
        <v>7232</v>
      </c>
      <c r="I1103" s="18">
        <v>10818</v>
      </c>
      <c r="J1103" s="19"/>
    </row>
    <row r="1104" spans="1:10" hidden="1" outlineLevel="1" x14ac:dyDescent="0.25">
      <c r="A1104" s="12">
        <v>2012</v>
      </c>
      <c r="B1104" s="18">
        <v>8716</v>
      </c>
      <c r="C1104" s="18">
        <v>7453</v>
      </c>
      <c r="D1104" s="18">
        <v>9804</v>
      </c>
      <c r="E1104" s="18">
        <v>9308</v>
      </c>
      <c r="F1104" s="18">
        <v>9947</v>
      </c>
      <c r="G1104" s="18">
        <v>9833</v>
      </c>
      <c r="H1104" s="18">
        <v>7099</v>
      </c>
      <c r="I1104" s="18">
        <v>10960</v>
      </c>
      <c r="J1104" s="19"/>
    </row>
    <row r="1105" spans="1:10" hidden="1" outlineLevel="1" x14ac:dyDescent="0.25">
      <c r="A1105" s="12">
        <v>2013</v>
      </c>
      <c r="B1105" s="18">
        <v>8611</v>
      </c>
      <c r="C1105" s="18">
        <v>7158</v>
      </c>
      <c r="D1105" s="18">
        <v>9447</v>
      </c>
      <c r="E1105" s="18">
        <v>8941</v>
      </c>
      <c r="F1105" s="18">
        <v>9629</v>
      </c>
      <c r="G1105" s="18">
        <v>9762</v>
      </c>
      <c r="H1105" s="18">
        <v>7130</v>
      </c>
      <c r="I1105" s="18">
        <v>10910</v>
      </c>
      <c r="J1105" s="19"/>
    </row>
    <row r="1106" spans="1:10" hidden="1" outlineLevel="1" x14ac:dyDescent="0.25">
      <c r="A1106" s="12">
        <v>2014</v>
      </c>
      <c r="B1106" s="18">
        <v>8713</v>
      </c>
      <c r="C1106" s="18">
        <v>7059</v>
      </c>
      <c r="D1106" s="18">
        <v>9026</v>
      </c>
      <c r="E1106" s="18">
        <v>8810</v>
      </c>
      <c r="F1106" s="18">
        <v>9434</v>
      </c>
      <c r="G1106" s="18">
        <v>9733</v>
      </c>
      <c r="H1106" s="18">
        <v>7226</v>
      </c>
      <c r="I1106" s="18">
        <v>10878</v>
      </c>
      <c r="J1106" s="19"/>
    </row>
    <row r="1107" spans="1:10" collapsed="1" x14ac:dyDescent="0.25">
      <c r="A1107" s="12">
        <v>2015</v>
      </c>
      <c r="B1107" s="8">
        <v>8751</v>
      </c>
      <c r="C1107" s="8">
        <v>7038</v>
      </c>
      <c r="D1107" s="8">
        <v>8703</v>
      </c>
      <c r="E1107" s="8">
        <v>8635</v>
      </c>
      <c r="F1107" s="8">
        <v>9289</v>
      </c>
      <c r="G1107" s="8">
        <v>9695</v>
      </c>
      <c r="H1107" s="8">
        <v>7326</v>
      </c>
      <c r="I1107" s="8">
        <v>10791</v>
      </c>
      <c r="J1107" s="19"/>
    </row>
    <row r="1108" spans="1:10" outlineLevel="1" x14ac:dyDescent="0.25">
      <c r="A1108" s="12">
        <v>2016</v>
      </c>
      <c r="B1108" s="8">
        <v>8684</v>
      </c>
      <c r="C1108" s="8">
        <v>7079</v>
      </c>
      <c r="D1108" s="8">
        <v>8182</v>
      </c>
      <c r="E1108" s="8">
        <v>8417</v>
      </c>
      <c r="F1108" s="8">
        <v>9132</v>
      </c>
      <c r="G1108" s="8">
        <v>9480</v>
      </c>
      <c r="H1108" s="8">
        <v>7399</v>
      </c>
      <c r="I1108" s="8">
        <v>10628</v>
      </c>
      <c r="J1108" s="19"/>
    </row>
    <row r="1109" spans="1:10" outlineLevel="1" x14ac:dyDescent="0.25">
      <c r="A1109" s="12">
        <v>2017</v>
      </c>
      <c r="B1109" s="8">
        <v>8667</v>
      </c>
      <c r="C1109" s="8">
        <v>7228</v>
      </c>
      <c r="D1109" s="8">
        <v>7996</v>
      </c>
      <c r="E1109" s="8">
        <v>8357</v>
      </c>
      <c r="F1109" s="8">
        <v>9060</v>
      </c>
      <c r="G1109" s="8">
        <v>9376</v>
      </c>
      <c r="H1109" s="8">
        <v>7449</v>
      </c>
      <c r="I1109" s="8">
        <v>10636</v>
      </c>
      <c r="J1109" s="19"/>
    </row>
    <row r="1110" spans="1:10" outlineLevel="1" x14ac:dyDescent="0.25">
      <c r="A1110" s="12">
        <v>2018</v>
      </c>
      <c r="B1110" s="8">
        <v>8663</v>
      </c>
      <c r="C1110" s="8">
        <v>7457</v>
      </c>
      <c r="D1110" s="8">
        <v>7750</v>
      </c>
      <c r="E1110" s="8">
        <v>8371</v>
      </c>
      <c r="F1110" s="8">
        <v>9026</v>
      </c>
      <c r="G1110" s="8">
        <v>9373</v>
      </c>
      <c r="H1110" s="8">
        <v>7373</v>
      </c>
      <c r="I1110" s="8">
        <v>10661</v>
      </c>
      <c r="J1110" s="19"/>
    </row>
    <row r="1111" spans="1:10" outlineLevel="1" x14ac:dyDescent="0.25">
      <c r="A1111" s="12">
        <v>2019</v>
      </c>
      <c r="B1111" s="8">
        <v>8588</v>
      </c>
      <c r="C1111" s="8">
        <v>7660</v>
      </c>
      <c r="D1111" s="8">
        <v>7357</v>
      </c>
      <c r="E1111" s="8">
        <v>8518</v>
      </c>
      <c r="F1111" s="8">
        <v>8817</v>
      </c>
      <c r="G1111" s="8">
        <v>9304</v>
      </c>
      <c r="H1111" s="8">
        <v>7316</v>
      </c>
      <c r="I1111" s="8">
        <v>10799</v>
      </c>
      <c r="J1111" s="19"/>
    </row>
    <row r="1112" spans="1:10" x14ac:dyDescent="0.25">
      <c r="A1112" s="12">
        <v>2020</v>
      </c>
      <c r="B1112" s="8">
        <v>8431</v>
      </c>
      <c r="C1112" s="8">
        <v>7688</v>
      </c>
      <c r="D1112" s="8">
        <v>7148</v>
      </c>
      <c r="E1112" s="8">
        <v>8685</v>
      </c>
      <c r="F1112" s="8">
        <v>8726</v>
      </c>
      <c r="G1112" s="8">
        <v>9159</v>
      </c>
      <c r="H1112" s="8">
        <v>7403</v>
      </c>
      <c r="I1112" s="8">
        <v>10724</v>
      </c>
    </row>
    <row r="1113" spans="1:10" x14ac:dyDescent="0.25">
      <c r="A1113" s="12">
        <v>2021</v>
      </c>
      <c r="B1113" s="8">
        <v>8412</v>
      </c>
      <c r="C1113" s="8">
        <v>7570</v>
      </c>
      <c r="D1113" s="8">
        <v>6965</v>
      </c>
      <c r="E1113" s="8">
        <v>8715</v>
      </c>
      <c r="F1113" s="8">
        <v>8647</v>
      </c>
      <c r="G1113" s="8">
        <v>8984</v>
      </c>
      <c r="H1113" s="8">
        <v>7510</v>
      </c>
      <c r="I1113" s="8">
        <v>10557</v>
      </c>
    </row>
    <row r="1114" spans="1:10" x14ac:dyDescent="0.25">
      <c r="A1114" s="12">
        <v>2022</v>
      </c>
      <c r="B1114" s="8">
        <v>8351</v>
      </c>
      <c r="C1114" s="8">
        <v>7701</v>
      </c>
      <c r="D1114" s="8">
        <v>6661</v>
      </c>
      <c r="E1114" s="8">
        <v>8844</v>
      </c>
      <c r="F1114" s="8">
        <v>8544</v>
      </c>
      <c r="G1114" s="8">
        <v>8833</v>
      </c>
      <c r="H1114" s="8">
        <v>7567</v>
      </c>
      <c r="I1114" s="8">
        <v>10587</v>
      </c>
    </row>
    <row r="1115" spans="1:10" x14ac:dyDescent="0.25">
      <c r="A1115" s="12">
        <v>2023</v>
      </c>
      <c r="B1115" s="8">
        <v>8099</v>
      </c>
      <c r="C1115" s="8">
        <v>7759</v>
      </c>
      <c r="D1115" s="8">
        <v>6551</v>
      </c>
      <c r="E1115" s="8">
        <v>8868</v>
      </c>
      <c r="F1115" s="8">
        <v>8419</v>
      </c>
      <c r="G1115" s="8">
        <v>8789</v>
      </c>
      <c r="H1115" s="8">
        <v>7567</v>
      </c>
      <c r="I1115" s="8">
        <v>10628</v>
      </c>
    </row>
    <row r="1134" spans="2:11" s="2" customFormat="1" ht="5.25" customHeight="1" x14ac:dyDescent="0.2"/>
    <row r="1136" spans="2:11" x14ac:dyDescent="0.25">
      <c r="B1136" s="8" t="s">
        <v>3</v>
      </c>
      <c r="C1136" s="8" t="s">
        <v>4</v>
      </c>
      <c r="D1136" s="8" t="s">
        <v>5</v>
      </c>
      <c r="E1136" s="8" t="s">
        <v>6</v>
      </c>
      <c r="F1136" s="8" t="s">
        <v>146</v>
      </c>
      <c r="G1136" s="8" t="s">
        <v>7</v>
      </c>
      <c r="H1136" s="8" t="s">
        <v>8</v>
      </c>
      <c r="I1136" s="8" t="s">
        <v>9</v>
      </c>
      <c r="J1136" s="8" t="s">
        <v>147</v>
      </c>
      <c r="K1136" s="8" t="s">
        <v>10</v>
      </c>
    </row>
    <row r="1137" spans="1:11" x14ac:dyDescent="0.25">
      <c r="A1137" s="8" t="s">
        <v>16</v>
      </c>
      <c r="B1137" s="19">
        <v>2.59241774863691</v>
      </c>
      <c r="C1137" s="19">
        <v>3.1599634345206575</v>
      </c>
      <c r="D1137" s="19">
        <v>3.1104607862894391</v>
      </c>
      <c r="E1137" s="19">
        <v>2.9312110944764007</v>
      </c>
      <c r="G1137" s="19">
        <v>3.4563656225935278</v>
      </c>
      <c r="H1137" s="19">
        <v>4.3865553760545684</v>
      </c>
      <c r="I1137" s="19">
        <v>2.865549443520532</v>
      </c>
      <c r="K1137" s="19">
        <v>3.0605486147591532</v>
      </c>
    </row>
    <row r="1138" spans="1:11" hidden="1" outlineLevel="1" x14ac:dyDescent="0.25">
      <c r="A1138" s="8" t="s">
        <v>17</v>
      </c>
      <c r="B1138" s="19">
        <v>2.4469598016513143</v>
      </c>
      <c r="C1138" s="19">
        <v>3.0314913732990521</v>
      </c>
      <c r="D1138" s="19">
        <v>3.2889805923692124</v>
      </c>
      <c r="E1138" s="19">
        <v>3.4280340376477012</v>
      </c>
      <c r="G1138" s="19">
        <v>3.0725853094274149</v>
      </c>
      <c r="H1138" s="19">
        <v>4.0797668704645442</v>
      </c>
      <c r="I1138" s="19">
        <v>2.8906291060072529</v>
      </c>
      <c r="K1138" s="19">
        <v>2.7270248159258248</v>
      </c>
    </row>
    <row r="1139" spans="1:11" hidden="1" outlineLevel="1" x14ac:dyDescent="0.25">
      <c r="A1139" s="8" t="s">
        <v>18</v>
      </c>
      <c r="B1139" s="19">
        <v>2.552884862833908</v>
      </c>
      <c r="C1139" s="19">
        <v>3.1383922773905892</v>
      </c>
      <c r="D1139" s="19">
        <v>3.0459377136818548</v>
      </c>
      <c r="E1139" s="19">
        <v>2.9808072512698849</v>
      </c>
      <c r="G1139" s="19">
        <v>3.0821669446660378</v>
      </c>
      <c r="H1139" s="19">
        <v>3.5523366097603035</v>
      </c>
      <c r="I1139" s="19">
        <v>3.0177091881303437</v>
      </c>
      <c r="K1139" s="19">
        <v>3.4083162917518748</v>
      </c>
    </row>
    <row r="1140" spans="1:11" hidden="1" outlineLevel="1" x14ac:dyDescent="0.25">
      <c r="A1140" s="8" t="s">
        <v>19</v>
      </c>
      <c r="B1140" s="19">
        <v>2.0817496355428999</v>
      </c>
      <c r="C1140" s="19">
        <v>2.2645635920738916</v>
      </c>
      <c r="D1140" s="19">
        <v>2.9308376262013285</v>
      </c>
      <c r="E1140" s="19">
        <v>2.8446919259169592</v>
      </c>
      <c r="G1140" s="19">
        <v>2.5607732813965232</v>
      </c>
      <c r="H1140" s="19">
        <v>3.1106896711226235</v>
      </c>
      <c r="I1140" s="19">
        <v>2.8745668000967144</v>
      </c>
      <c r="K1140" s="19">
        <v>2.6512576478585994</v>
      </c>
    </row>
    <row r="1141" spans="1:11" hidden="1" outlineLevel="1" x14ac:dyDescent="0.25">
      <c r="A1141" s="8" t="s">
        <v>20</v>
      </c>
      <c r="B1141" s="19">
        <v>2.2853461230627019</v>
      </c>
      <c r="C1141" s="19">
        <v>2.6661674150885122</v>
      </c>
      <c r="D1141" s="19">
        <v>2.8719231013145614</v>
      </c>
      <c r="E1141" s="19">
        <v>2.6914237329139952</v>
      </c>
      <c r="G1141" s="19">
        <v>3.2012661187346008</v>
      </c>
      <c r="H1141" s="19">
        <v>2.9908188815728463</v>
      </c>
      <c r="I1141" s="19">
        <v>2.4729604869829882</v>
      </c>
      <c r="K1141" s="19">
        <v>3.3396187836517708</v>
      </c>
    </row>
    <row r="1142" spans="1:11" collapsed="1" x14ac:dyDescent="0.25">
      <c r="A1142" s="8" t="s">
        <v>96</v>
      </c>
      <c r="B1142" s="19">
        <v>2.7634566523867008</v>
      </c>
      <c r="C1142" s="19">
        <v>3.0457215583758717</v>
      </c>
      <c r="D1142" s="19">
        <v>3.2334082314901078</v>
      </c>
      <c r="E1142" s="19">
        <v>3.8585500930591494</v>
      </c>
      <c r="G1142" s="19">
        <v>3.0934139059746055</v>
      </c>
      <c r="H1142" s="19">
        <v>4.0272362218471747</v>
      </c>
      <c r="I1142" s="19">
        <v>2.8652513234732306</v>
      </c>
      <c r="K1142" s="19">
        <v>2.6252111582888187</v>
      </c>
    </row>
    <row r="1143" spans="1:11" hidden="1" outlineLevel="1" x14ac:dyDescent="0.25">
      <c r="A1143" s="12">
        <v>2006</v>
      </c>
      <c r="B1143" s="19">
        <v>3.2</v>
      </c>
      <c r="C1143" s="19">
        <v>3.6</v>
      </c>
      <c r="D1143" s="19">
        <v>3.7</v>
      </c>
      <c r="E1143" s="19">
        <v>3.8</v>
      </c>
      <c r="G1143" s="19">
        <v>2.9</v>
      </c>
      <c r="H1143" s="19">
        <v>4.2</v>
      </c>
      <c r="I1143" s="19">
        <v>3.8</v>
      </c>
      <c r="K1143" s="19">
        <v>3.6</v>
      </c>
    </row>
    <row r="1144" spans="1:11" hidden="1" outlineLevel="1" x14ac:dyDescent="0.25">
      <c r="A1144" s="12">
        <v>2007</v>
      </c>
      <c r="B1144" s="19">
        <v>3.3</v>
      </c>
      <c r="C1144" s="19">
        <v>3.6</v>
      </c>
      <c r="D1144" s="19">
        <v>3.5</v>
      </c>
      <c r="E1144" s="19">
        <v>4.2</v>
      </c>
      <c r="G1144" s="19">
        <v>3.4</v>
      </c>
      <c r="H1144" s="19">
        <v>3.5</v>
      </c>
      <c r="I1144" s="19">
        <v>3.6</v>
      </c>
      <c r="K1144" s="19">
        <v>2.2999999999999998</v>
      </c>
    </row>
    <row r="1145" spans="1:11" hidden="1" outlineLevel="1" x14ac:dyDescent="0.25">
      <c r="A1145" s="12">
        <v>2008</v>
      </c>
      <c r="B1145" s="19">
        <v>2.7</v>
      </c>
      <c r="C1145" s="19">
        <v>2.9</v>
      </c>
      <c r="D1145" s="19">
        <v>3.1</v>
      </c>
      <c r="E1145" s="19">
        <v>3</v>
      </c>
      <c r="G1145" s="19">
        <v>3.4</v>
      </c>
      <c r="H1145" s="19">
        <v>3.4</v>
      </c>
      <c r="I1145" s="19">
        <v>2.9</v>
      </c>
      <c r="K1145" s="19">
        <v>3.1</v>
      </c>
    </row>
    <row r="1146" spans="1:11" hidden="1" outlineLevel="1" x14ac:dyDescent="0.25">
      <c r="A1146" s="12">
        <v>2009</v>
      </c>
      <c r="B1146" s="19">
        <v>2.2999999999999998</v>
      </c>
      <c r="C1146" s="19">
        <v>2.5</v>
      </c>
      <c r="D1146" s="19">
        <v>2.8</v>
      </c>
      <c r="E1146" s="19">
        <v>2.5</v>
      </c>
      <c r="G1146" s="19">
        <v>2.5</v>
      </c>
      <c r="H1146" s="19">
        <v>3</v>
      </c>
      <c r="I1146" s="19">
        <v>2.7</v>
      </c>
      <c r="K1146" s="19">
        <v>2.6</v>
      </c>
    </row>
    <row r="1147" spans="1:11" collapsed="1" x14ac:dyDescent="0.25">
      <c r="A1147" s="12">
        <v>2010</v>
      </c>
      <c r="B1147" s="19">
        <v>2.2000000000000002</v>
      </c>
      <c r="C1147" s="19">
        <v>2.4</v>
      </c>
      <c r="D1147" s="19">
        <v>3</v>
      </c>
      <c r="E1147" s="19">
        <v>2.2000000000000002</v>
      </c>
      <c r="G1147" s="19">
        <v>2.2000000000000002</v>
      </c>
      <c r="H1147" s="19">
        <v>3.1</v>
      </c>
      <c r="I1147" s="19">
        <v>2.6</v>
      </c>
      <c r="K1147" s="19">
        <v>2.5</v>
      </c>
    </row>
    <row r="1148" spans="1:11" hidden="1" outlineLevel="1" x14ac:dyDescent="0.25">
      <c r="A1148" s="12">
        <v>2012</v>
      </c>
      <c r="B1148" s="19">
        <v>3.6124664929032897</v>
      </c>
      <c r="C1148" s="19">
        <v>4.0328911373133618</v>
      </c>
      <c r="D1148" s="19">
        <v>3.8493911677234722</v>
      </c>
      <c r="E1148" s="19">
        <v>4.5062421096928045</v>
      </c>
      <c r="F1148" s="19">
        <v>3.298515667949423</v>
      </c>
      <c r="G1148" s="19">
        <v>3.7251655629139071</v>
      </c>
      <c r="H1148" s="19">
        <v>3.8566739606126914</v>
      </c>
      <c r="I1148" s="19">
        <v>4.2409383076005565</v>
      </c>
      <c r="J1148" s="19">
        <v>3.3396553145872847</v>
      </c>
      <c r="K1148" s="19">
        <v>3.6988743713244099</v>
      </c>
    </row>
    <row r="1149" spans="1:11" hidden="1" outlineLevel="1" x14ac:dyDescent="0.25">
      <c r="A1149" s="12">
        <v>2013</v>
      </c>
      <c r="B1149" s="19">
        <v>3.5129215156075442</v>
      </c>
      <c r="C1149" s="19">
        <v>3.7785862211136405</v>
      </c>
      <c r="D1149" s="19">
        <v>3.8309781611304827</v>
      </c>
      <c r="E1149" s="19">
        <v>3.7122149549231045</v>
      </c>
      <c r="F1149" s="19">
        <v>3.8237594507690971</v>
      </c>
      <c r="G1149" s="19">
        <v>4.5040536482834543</v>
      </c>
      <c r="H1149" s="19">
        <v>4.3023970497848802</v>
      </c>
      <c r="I1149" s="19">
        <v>3.9362063115032235</v>
      </c>
      <c r="J1149" s="19">
        <v>2.9649709856410693</v>
      </c>
      <c r="K1149" s="19">
        <v>3.3334236700181576</v>
      </c>
    </row>
    <row r="1150" spans="1:11" hidden="1" outlineLevel="1" x14ac:dyDescent="0.25">
      <c r="A1150" s="12">
        <v>2014</v>
      </c>
      <c r="B1150" s="19">
        <v>3.152688457470127</v>
      </c>
      <c r="C1150" s="19">
        <v>3.2243563159077744</v>
      </c>
      <c r="D1150" s="19">
        <v>3.3702790035092596</v>
      </c>
      <c r="E1150" s="19">
        <v>3.2406013706150056</v>
      </c>
      <c r="F1150" s="19">
        <v>3.4156594850236468</v>
      </c>
      <c r="G1150" s="19">
        <v>4.3682997695621681</v>
      </c>
      <c r="H1150" s="19">
        <v>3.3860522862907207</v>
      </c>
      <c r="I1150" s="19">
        <v>3.5720478585052886</v>
      </c>
      <c r="J1150" s="19">
        <v>2.9517453798767965</v>
      </c>
      <c r="K1150" s="19">
        <v>4.3503242222769432</v>
      </c>
    </row>
    <row r="1151" spans="1:11" collapsed="1" x14ac:dyDescent="0.25">
      <c r="A1151" s="12">
        <v>2015</v>
      </c>
      <c r="B1151" s="19">
        <v>2.6161058875333492</v>
      </c>
      <c r="C1151" s="19">
        <v>2.7179000612439825</v>
      </c>
      <c r="D1151" s="19">
        <v>3.3597650513950073</v>
      </c>
      <c r="E1151" s="19">
        <v>2.8459116700165419</v>
      </c>
      <c r="F1151" s="19">
        <v>2.5813342827896215</v>
      </c>
      <c r="G1151" s="19">
        <v>2.932729258525141</v>
      </c>
      <c r="H1151" s="19">
        <v>3.4032010024491655</v>
      </c>
      <c r="I1151" s="19">
        <v>3.3723819666311678</v>
      </c>
      <c r="J1151" s="19">
        <v>1.4657699603379892</v>
      </c>
      <c r="K1151" s="19">
        <v>2.6027245542141988</v>
      </c>
    </row>
    <row r="1152" spans="1:11" hidden="1" outlineLevel="1" x14ac:dyDescent="0.25">
      <c r="A1152" s="12">
        <v>2016</v>
      </c>
      <c r="B1152" s="19">
        <v>3.1080202408472108</v>
      </c>
      <c r="C1152" s="19">
        <v>3.2103514490007328</v>
      </c>
      <c r="D1152" s="19">
        <v>3.6230156838442102</v>
      </c>
      <c r="E1152" s="19">
        <v>3.3020383393424479</v>
      </c>
      <c r="F1152" s="19">
        <v>3.3031674208144799</v>
      </c>
      <c r="G1152" s="19">
        <v>3.190118811476248</v>
      </c>
      <c r="H1152" s="19">
        <v>3.7390762452718076</v>
      </c>
      <c r="I1152" s="19">
        <v>3.1154905086219387</v>
      </c>
      <c r="J1152" s="19">
        <v>2.6212319790301444</v>
      </c>
      <c r="K1152" s="19">
        <v>3.6084799278304014</v>
      </c>
    </row>
    <row r="1153" spans="1:18" hidden="1" outlineLevel="1" x14ac:dyDescent="0.25">
      <c r="A1153" s="12">
        <v>2017</v>
      </c>
      <c r="B1153" s="19">
        <v>3.0723038246382948</v>
      </c>
      <c r="C1153" s="19">
        <v>3.206561557418385</v>
      </c>
      <c r="D1153" s="19">
        <v>3.6743376522916265</v>
      </c>
      <c r="E1153" s="19">
        <v>3.1895640331858011</v>
      </c>
      <c r="F1153" s="19">
        <v>4.0795974797153347</v>
      </c>
      <c r="G1153" s="19">
        <v>4.0383644623927308</v>
      </c>
      <c r="H1153" s="19">
        <v>3.4608617254867742</v>
      </c>
      <c r="I1153" s="19">
        <v>3.1432748538011697</v>
      </c>
      <c r="J1153" s="19">
        <v>2.3889154323936936</v>
      </c>
      <c r="K1153" s="19">
        <v>3.2722888799586656</v>
      </c>
    </row>
    <row r="1154" spans="1:18" hidden="1" outlineLevel="1" x14ac:dyDescent="0.25">
      <c r="A1154" s="12">
        <v>2018</v>
      </c>
      <c r="B1154" s="19">
        <v>3.1078642977382955</v>
      </c>
      <c r="C1154" s="19">
        <v>3.2078214610923848</v>
      </c>
      <c r="D1154" s="19">
        <v>3.520354715326333</v>
      </c>
      <c r="E1154" s="19">
        <v>3.3895249256287752</v>
      </c>
      <c r="F1154" s="19">
        <v>3.2773453502662844</v>
      </c>
      <c r="G1154" s="19">
        <v>3.6391418863220544</v>
      </c>
      <c r="H1154" s="19">
        <v>3.6112648163788332</v>
      </c>
      <c r="I1154" s="19">
        <v>2.9239766081871341</v>
      </c>
      <c r="J1154" s="19">
        <v>2.3433431695886129</v>
      </c>
      <c r="K1154" s="19">
        <v>3.3150135217656809</v>
      </c>
    </row>
    <row r="1155" spans="1:18" hidden="1" outlineLevel="1" x14ac:dyDescent="0.25">
      <c r="A1155" s="12">
        <v>2019</v>
      </c>
      <c r="B1155" s="19">
        <v>3.1299880744885793</v>
      </c>
      <c r="C1155" s="19">
        <v>3.2672476538295556</v>
      </c>
      <c r="D1155" s="19">
        <v>3.3795366606259494</v>
      </c>
      <c r="E1155" s="19">
        <v>3.2942701301506725</v>
      </c>
      <c r="F1155" s="19">
        <v>3.4847998532715851</v>
      </c>
      <c r="G1155" s="19">
        <v>3.9535951758151793</v>
      </c>
      <c r="H1155" s="19">
        <v>3.437733144136105</v>
      </c>
      <c r="I1155" s="19">
        <v>2.9476787030213707</v>
      </c>
      <c r="J1155" s="19">
        <v>2.7841823639448382</v>
      </c>
      <c r="K1155" s="19">
        <v>4.0995693977467118</v>
      </c>
    </row>
    <row r="1156" spans="1:18" collapsed="1" x14ac:dyDescent="0.25">
      <c r="A1156" s="12">
        <v>2020</v>
      </c>
      <c r="B1156" s="8">
        <v>2.7</v>
      </c>
      <c r="C1156" s="8">
        <v>2.7</v>
      </c>
      <c r="D1156" s="8">
        <v>3.3</v>
      </c>
      <c r="E1156" s="8">
        <v>2.5</v>
      </c>
      <c r="F1156" s="19">
        <v>3</v>
      </c>
      <c r="G1156" s="8">
        <v>3.3</v>
      </c>
      <c r="H1156" s="8">
        <v>2.9</v>
      </c>
      <c r="I1156" s="8">
        <v>2.2999999999999998</v>
      </c>
      <c r="J1156" s="8">
        <v>3.6</v>
      </c>
      <c r="K1156" s="8">
        <v>2.9</v>
      </c>
    </row>
    <row r="1157" spans="1:18" x14ac:dyDescent="0.25">
      <c r="A1157" s="12">
        <v>2021</v>
      </c>
      <c r="B1157" s="8">
        <v>2.5</v>
      </c>
      <c r="C1157" s="8">
        <v>2.5</v>
      </c>
      <c r="D1157" s="8">
        <v>3.1</v>
      </c>
      <c r="E1157" s="8">
        <v>2.5</v>
      </c>
      <c r="F1157" s="8">
        <v>2.8</v>
      </c>
      <c r="G1157" s="8">
        <v>2.4</v>
      </c>
      <c r="H1157" s="8">
        <v>2.9</v>
      </c>
      <c r="I1157" s="8">
        <v>1.9</v>
      </c>
      <c r="J1157" s="8">
        <v>2.7</v>
      </c>
      <c r="K1157" s="19">
        <v>3</v>
      </c>
    </row>
    <row r="1158" spans="1:18" x14ac:dyDescent="0.25">
      <c r="A1158" s="12">
        <v>2022</v>
      </c>
      <c r="B1158" s="19">
        <v>2.8714694786214396</v>
      </c>
      <c r="C1158" s="19">
        <v>2.8351619143249511</v>
      </c>
      <c r="D1158" s="19">
        <v>3.5890932149651236</v>
      </c>
      <c r="E1158" s="19">
        <v>3.2825151360420164</v>
      </c>
      <c r="F1158" s="19">
        <v>2.4724762082478073</v>
      </c>
      <c r="G1158" s="19">
        <v>3.342585714844208</v>
      </c>
      <c r="H1158" s="19">
        <v>2.817195325542571</v>
      </c>
      <c r="I1158" s="19">
        <v>3.4119341875805596</v>
      </c>
      <c r="J1158" s="19">
        <v>2.1253044055789241</v>
      </c>
      <c r="K1158" s="19">
        <v>3.0654364453077578</v>
      </c>
    </row>
    <row r="1159" spans="1:18" x14ac:dyDescent="0.25">
      <c r="A1159" s="12">
        <v>2023</v>
      </c>
      <c r="B1159" s="19">
        <v>2.8377857151252055</v>
      </c>
      <c r="C1159" s="19">
        <v>2.9094309509923622</v>
      </c>
      <c r="D1159" s="19">
        <v>3.2905307266160233</v>
      </c>
      <c r="E1159" s="19">
        <v>2.5776494031187731</v>
      </c>
      <c r="F1159" s="19">
        <v>3.3096926713947989</v>
      </c>
      <c r="G1159" s="19">
        <v>3.0103156037887793</v>
      </c>
      <c r="H1159" s="19">
        <v>2.7744451109778048</v>
      </c>
      <c r="I1159" s="19">
        <v>2.9466916688990086</v>
      </c>
      <c r="J1159" s="19">
        <v>2.1004647836968182</v>
      </c>
      <c r="K1159" s="19">
        <v>3.4932892075749216</v>
      </c>
    </row>
    <row r="1162" spans="1:18" x14ac:dyDescent="0.25">
      <c r="B1162" s="19"/>
      <c r="C1162" s="19"/>
      <c r="D1162" s="19"/>
      <c r="E1162" s="19"/>
      <c r="K1162" s="19"/>
      <c r="L1162" s="19"/>
      <c r="M1162" s="19"/>
      <c r="R1162" s="19"/>
    </row>
    <row r="1163" spans="1:18" x14ac:dyDescent="0.25">
      <c r="B1163" s="19"/>
      <c r="C1163" s="19"/>
      <c r="D1163" s="19"/>
      <c r="E1163" s="19"/>
      <c r="K1163" s="19"/>
      <c r="L1163" s="19"/>
      <c r="M1163" s="19"/>
      <c r="R1163" s="19"/>
    </row>
    <row r="1164" spans="1:18" x14ac:dyDescent="0.25">
      <c r="B1164" s="19"/>
      <c r="C1164" s="19"/>
      <c r="D1164" s="19"/>
      <c r="E1164" s="19"/>
      <c r="K1164" s="19"/>
      <c r="L1164" s="19"/>
      <c r="M1164" s="19"/>
      <c r="R1164" s="19"/>
    </row>
    <row r="1165" spans="1:18" x14ac:dyDescent="0.25">
      <c r="B1165" s="19"/>
      <c r="C1165" s="19"/>
      <c r="D1165" s="19"/>
      <c r="E1165" s="19"/>
      <c r="K1165" s="19"/>
      <c r="L1165" s="19"/>
      <c r="M1165" s="19"/>
      <c r="R1165" s="19"/>
    </row>
    <row r="1166" spans="1:18" x14ac:dyDescent="0.25">
      <c r="B1166" s="19"/>
      <c r="C1166" s="19"/>
      <c r="D1166" s="19"/>
      <c r="E1166" s="19"/>
      <c r="K1166" s="19"/>
      <c r="L1166" s="19"/>
      <c r="M1166" s="19"/>
      <c r="R1166" s="19"/>
    </row>
    <row r="1167" spans="1:18" x14ac:dyDescent="0.25">
      <c r="B1167" s="19"/>
      <c r="C1167" s="19"/>
      <c r="D1167" s="19"/>
      <c r="E1167" s="19"/>
      <c r="K1167" s="19"/>
      <c r="L1167" s="19"/>
      <c r="M1167" s="19"/>
      <c r="R1167" s="19"/>
    </row>
    <row r="1168" spans="1:18" x14ac:dyDescent="0.25">
      <c r="B1168" s="19"/>
      <c r="C1168" s="19"/>
      <c r="D1168" s="19"/>
      <c r="E1168" s="19"/>
      <c r="K1168" s="19"/>
      <c r="L1168" s="19"/>
      <c r="M1168" s="19"/>
      <c r="R1168" s="19"/>
    </row>
    <row r="1169" spans="1:18" x14ac:dyDescent="0.25">
      <c r="B1169" s="19"/>
      <c r="C1169" s="19"/>
      <c r="D1169" s="19"/>
      <c r="E1169" s="19"/>
      <c r="K1169" s="19"/>
      <c r="L1169" s="19"/>
      <c r="M1169" s="19"/>
      <c r="R1169" s="19"/>
    </row>
    <row r="1170" spans="1:18" x14ac:dyDescent="0.25">
      <c r="B1170" s="19"/>
      <c r="C1170" s="19"/>
      <c r="D1170" s="19"/>
      <c r="E1170" s="19"/>
      <c r="K1170" s="19"/>
      <c r="L1170" s="19"/>
      <c r="M1170" s="19"/>
      <c r="R1170" s="19"/>
    </row>
    <row r="1171" spans="1:18" x14ac:dyDescent="0.25">
      <c r="B1171" s="19"/>
      <c r="C1171" s="19"/>
      <c r="D1171" s="19"/>
      <c r="E1171" s="19"/>
      <c r="K1171" s="19"/>
      <c r="L1171" s="19"/>
      <c r="M1171" s="19"/>
      <c r="R1171" s="19"/>
    </row>
    <row r="1178" spans="1:18" s="2" customFormat="1" ht="5.25" customHeight="1" x14ac:dyDescent="0.2"/>
    <row r="1180" spans="1:18" x14ac:dyDescent="0.25">
      <c r="B1180" s="8" t="s">
        <v>3</v>
      </c>
      <c r="C1180" s="8" t="s">
        <v>4</v>
      </c>
      <c r="D1180" s="8" t="s">
        <v>5</v>
      </c>
      <c r="E1180" s="8" t="s">
        <v>6</v>
      </c>
      <c r="F1180" s="8" t="s">
        <v>146</v>
      </c>
      <c r="G1180" s="8" t="s">
        <v>7</v>
      </c>
      <c r="H1180" s="8" t="s">
        <v>8</v>
      </c>
      <c r="I1180" s="8" t="s">
        <v>9</v>
      </c>
      <c r="J1180" s="8" t="s">
        <v>147</v>
      </c>
      <c r="K1180" s="8" t="s">
        <v>10</v>
      </c>
    </row>
    <row r="1181" spans="1:18" x14ac:dyDescent="0.25">
      <c r="A1181" s="8" t="s">
        <v>16</v>
      </c>
      <c r="B1181" s="19">
        <v>3.8928529316424156</v>
      </c>
      <c r="C1181" s="19">
        <v>4.5930773222899264</v>
      </c>
      <c r="D1181" s="19">
        <v>4.1969315961482856</v>
      </c>
      <c r="E1181" s="19">
        <v>4.3810574422819322</v>
      </c>
      <c r="G1181" s="19">
        <v>4.0652590483353928</v>
      </c>
      <c r="H1181" s="19">
        <v>4.2182732005026029</v>
      </c>
      <c r="I1181" s="19">
        <v>3.8122041703978509</v>
      </c>
      <c r="K1181" s="19">
        <v>4.1340246214284075</v>
      </c>
    </row>
    <row r="1182" spans="1:18" hidden="1" outlineLevel="1" x14ac:dyDescent="0.25">
      <c r="A1182" s="8" t="s">
        <v>17</v>
      </c>
      <c r="B1182" s="19">
        <v>3.9466818543010218</v>
      </c>
      <c r="C1182" s="19">
        <v>4.5947505008987397</v>
      </c>
      <c r="D1182" s="19">
        <v>3.7122274246312021</v>
      </c>
      <c r="E1182" s="19">
        <v>4.2471218165546745</v>
      </c>
      <c r="G1182" s="19">
        <v>4.6631000578368997</v>
      </c>
      <c r="H1182" s="19">
        <v>4.2169018913204956</v>
      </c>
      <c r="I1182" s="19">
        <v>3.7840962842276764</v>
      </c>
      <c r="K1182" s="19">
        <v>5.0677211162621578</v>
      </c>
    </row>
    <row r="1183" spans="1:18" hidden="1" outlineLevel="1" x14ac:dyDescent="0.25">
      <c r="A1183" s="8" t="s">
        <v>18</v>
      </c>
      <c r="B1183" s="19">
        <v>4.1767461011889448</v>
      </c>
      <c r="C1183" s="19">
        <v>4.8158088394441796</v>
      </c>
      <c r="D1183" s="19">
        <v>4.4579030095285459</v>
      </c>
      <c r="E1183" s="19">
        <v>4.7449584816132866</v>
      </c>
      <c r="G1183" s="19">
        <v>4.6595112045833629</v>
      </c>
      <c r="H1183" s="19">
        <v>4.7939299879289541</v>
      </c>
      <c r="I1183" s="19">
        <v>4.2353813166741672</v>
      </c>
      <c r="K1183" s="19">
        <v>4.6353101567825501</v>
      </c>
    </row>
    <row r="1184" spans="1:18" hidden="1" outlineLevel="1" x14ac:dyDescent="0.25">
      <c r="A1184" s="8" t="s">
        <v>19</v>
      </c>
      <c r="B1184" s="19">
        <v>4.307083079833891</v>
      </c>
      <c r="C1184" s="19">
        <v>5.0609256012654349</v>
      </c>
      <c r="D1184" s="19">
        <v>4.3243340435669912</v>
      </c>
      <c r="E1184" s="19">
        <v>5.3262316910785623</v>
      </c>
      <c r="G1184" s="19">
        <v>5.0313784895044362</v>
      </c>
      <c r="H1184" s="19">
        <v>4.8684027938387526</v>
      </c>
      <c r="I1184" s="19">
        <v>4.2984176450044327</v>
      </c>
      <c r="K1184" s="19">
        <v>5.2571946521640607</v>
      </c>
    </row>
    <row r="1185" spans="1:11" hidden="1" outlineLevel="1" x14ac:dyDescent="0.25">
      <c r="A1185" s="8" t="s">
        <v>20</v>
      </c>
      <c r="B1185" s="19">
        <v>4.4961182500778261</v>
      </c>
      <c r="C1185" s="19">
        <v>5.2913378940147213</v>
      </c>
      <c r="D1185" s="19">
        <v>4.6023247175640298</v>
      </c>
      <c r="E1185" s="19">
        <v>5.3526067497278342</v>
      </c>
      <c r="G1185" s="19">
        <v>4.8018991781019018</v>
      </c>
      <c r="H1185" s="19">
        <v>4.9615134934619309</v>
      </c>
      <c r="I1185" s="19">
        <v>5.1633240937007443</v>
      </c>
      <c r="K1185" s="19">
        <v>4.8617579571529177</v>
      </c>
    </row>
    <row r="1186" spans="1:11" collapsed="1" x14ac:dyDescent="0.25">
      <c r="A1186" s="8" t="s">
        <v>96</v>
      </c>
      <c r="B1186" s="19">
        <v>5.4667718415926156</v>
      </c>
      <c r="C1186" s="19">
        <v>6.2068946559681573</v>
      </c>
      <c r="D1186" s="19">
        <v>5.3159423466871267</v>
      </c>
      <c r="E1186" s="19">
        <v>6.5822325116891367</v>
      </c>
      <c r="G1186" s="19">
        <v>5.4494442645947982</v>
      </c>
      <c r="H1186" s="19">
        <v>6.3318396089157893</v>
      </c>
      <c r="I1186" s="19">
        <v>5.0755880587240085</v>
      </c>
      <c r="K1186" s="19">
        <v>5.5243573939642978</v>
      </c>
    </row>
    <row r="1187" spans="1:11" hidden="1" outlineLevel="1" x14ac:dyDescent="0.25">
      <c r="A1187" s="8" t="s">
        <v>122</v>
      </c>
      <c r="B1187" s="19">
        <v>6.4068255310419371</v>
      </c>
      <c r="C1187" s="19">
        <v>7.1793977444483206</v>
      </c>
      <c r="D1187" s="19">
        <v>6.5407850792387894</v>
      </c>
      <c r="E1187" s="19">
        <v>7.6456071823288063</v>
      </c>
      <c r="G1187" s="19">
        <v>6.7318798729425353</v>
      </c>
      <c r="H1187" s="19">
        <v>7.7213753407349337</v>
      </c>
      <c r="I1187" s="19">
        <v>6.5758701334433889</v>
      </c>
      <c r="K1187" s="19">
        <v>6.9355135035825839</v>
      </c>
    </row>
    <row r="1188" spans="1:11" hidden="1" outlineLevel="1" x14ac:dyDescent="0.25">
      <c r="A1188" s="12">
        <v>2007</v>
      </c>
      <c r="B1188" s="8">
        <v>6.8</v>
      </c>
      <c r="C1188" s="8">
        <v>7.4</v>
      </c>
      <c r="D1188" s="8">
        <v>7.4</v>
      </c>
      <c r="E1188" s="8">
        <v>7.5</v>
      </c>
      <c r="G1188" s="8">
        <v>7.1</v>
      </c>
      <c r="H1188" s="8">
        <v>7.6</v>
      </c>
      <c r="I1188" s="8">
        <v>7.1</v>
      </c>
      <c r="K1188" s="8">
        <v>7.8</v>
      </c>
    </row>
    <row r="1189" spans="1:11" hidden="1" outlineLevel="1" x14ac:dyDescent="0.25">
      <c r="A1189" s="12">
        <v>2008</v>
      </c>
      <c r="B1189" s="19">
        <v>5.7</v>
      </c>
      <c r="C1189" s="19">
        <v>6.2</v>
      </c>
      <c r="D1189" s="19">
        <v>6.3</v>
      </c>
      <c r="E1189" s="19">
        <v>6.5</v>
      </c>
      <c r="G1189" s="19">
        <v>6.1</v>
      </c>
      <c r="H1189" s="19">
        <v>5.9</v>
      </c>
      <c r="I1189" s="19">
        <v>5.7</v>
      </c>
      <c r="K1189" s="19">
        <v>6.1</v>
      </c>
    </row>
    <row r="1190" spans="1:11" hidden="1" outlineLevel="1" x14ac:dyDescent="0.25">
      <c r="A1190" s="12">
        <v>2009</v>
      </c>
      <c r="B1190" s="19">
        <v>4.4000000000000004</v>
      </c>
      <c r="C1190" s="19">
        <v>4.9000000000000004</v>
      </c>
      <c r="D1190" s="19">
        <v>5.8</v>
      </c>
      <c r="E1190" s="19">
        <v>4.9000000000000004</v>
      </c>
      <c r="G1190" s="19">
        <v>4.8</v>
      </c>
      <c r="H1190" s="19">
        <v>4.3</v>
      </c>
      <c r="I1190" s="19">
        <v>4.4000000000000004</v>
      </c>
      <c r="K1190" s="19">
        <v>5.0999999999999996</v>
      </c>
    </row>
    <row r="1191" spans="1:11" collapsed="1" x14ac:dyDescent="0.25">
      <c r="A1191" s="12">
        <v>2010</v>
      </c>
      <c r="B1191" s="19">
        <v>4.5</v>
      </c>
      <c r="C1191" s="19">
        <v>4.8</v>
      </c>
      <c r="D1191" s="19">
        <v>5.2</v>
      </c>
      <c r="E1191" s="19">
        <v>4.5999999999999996</v>
      </c>
      <c r="G1191" s="19">
        <v>4.5</v>
      </c>
      <c r="H1191" s="19">
        <v>4.8</v>
      </c>
      <c r="I1191" s="19">
        <v>4.3</v>
      </c>
      <c r="K1191" s="19">
        <v>5.2</v>
      </c>
    </row>
    <row r="1192" spans="1:11" hidden="1" outlineLevel="1" x14ac:dyDescent="0.25">
      <c r="A1192" s="12">
        <v>2011</v>
      </c>
      <c r="B1192" s="19">
        <v>5.2620948712669575</v>
      </c>
      <c r="C1192" s="19">
        <v>5.6944764990980214</v>
      </c>
      <c r="D1192" s="19">
        <v>6.5521866273828637</v>
      </c>
      <c r="E1192" s="19">
        <v>5.7036857251828987</v>
      </c>
      <c r="F1192" s="19">
        <v>5.9360730593607309</v>
      </c>
      <c r="G1192" s="19">
        <v>5.6613176517492274</v>
      </c>
      <c r="H1192" s="19">
        <v>5.8406509304761141</v>
      </c>
      <c r="I1192" s="19">
        <v>6.2029098467134327</v>
      </c>
      <c r="J1192" s="19">
        <v>4.4081368544506008</v>
      </c>
      <c r="K1192" s="19">
        <v>5.1764705882352944</v>
      </c>
    </row>
    <row r="1193" spans="1:11" hidden="1" outlineLevel="1" x14ac:dyDescent="0.25">
      <c r="A1193" s="12">
        <v>2012</v>
      </c>
      <c r="B1193" s="19">
        <v>5.5558163378750631</v>
      </c>
      <c r="C1193" s="19">
        <v>5.9803509550958269</v>
      </c>
      <c r="D1193" s="19">
        <v>6.6887380057235841</v>
      </c>
      <c r="E1193" s="19">
        <v>6.3823818207322205</v>
      </c>
      <c r="F1193" s="19">
        <v>5.7512580877066863</v>
      </c>
      <c r="G1193" s="19">
        <v>6.0115105644906963</v>
      </c>
      <c r="H1193" s="19">
        <v>5.7713347921225377</v>
      </c>
      <c r="I1193" s="19">
        <v>6.1626134782320587</v>
      </c>
      <c r="J1193" s="19">
        <v>5.2362496907726559</v>
      </c>
      <c r="K1193" s="19">
        <v>6.2534926421671679</v>
      </c>
    </row>
    <row r="1194" spans="1:11" hidden="1" outlineLevel="1" x14ac:dyDescent="0.25">
      <c r="A1194" s="12">
        <v>2013</v>
      </c>
      <c r="B1194" s="19">
        <v>5.7138060663473009</v>
      </c>
      <c r="C1194" s="19">
        <v>6.0706968427005519</v>
      </c>
      <c r="D1194" s="19">
        <v>6.8017067351807672</v>
      </c>
      <c r="E1194" s="19">
        <v>6.8587590595722112</v>
      </c>
      <c r="F1194" s="19">
        <v>4.9535065612236027</v>
      </c>
      <c r="G1194" s="19">
        <v>6.2856570913822436</v>
      </c>
      <c r="H1194" s="19">
        <v>6.7609096496619543</v>
      </c>
      <c r="I1194" s="19">
        <v>4.6487953851374275</v>
      </c>
      <c r="J1194" s="19">
        <v>5.3369477741539244</v>
      </c>
      <c r="K1194" s="19">
        <v>6.3958372855632941</v>
      </c>
    </row>
    <row r="1195" spans="1:11" hidden="1" outlineLevel="1" x14ac:dyDescent="0.25">
      <c r="A1195" s="12">
        <v>2014</v>
      </c>
      <c r="B1195" s="19">
        <v>6.2918029094623886</v>
      </c>
      <c r="C1195" s="19">
        <v>6.8855915435438479</v>
      </c>
      <c r="D1195" s="19">
        <v>7.2733168872983329</v>
      </c>
      <c r="E1195" s="19">
        <v>5.9853730233217055</v>
      </c>
      <c r="F1195" s="19">
        <v>5.736556314590997</v>
      </c>
      <c r="G1195" s="19">
        <v>6.8930968840797515</v>
      </c>
      <c r="H1195" s="19">
        <v>6.955515738088855</v>
      </c>
      <c r="I1195" s="19">
        <v>5.7568926651638632</v>
      </c>
      <c r="J1195" s="19">
        <v>6.374058863791924</v>
      </c>
      <c r="K1195" s="19">
        <v>6.7854113655640376</v>
      </c>
    </row>
    <row r="1196" spans="1:11" collapsed="1" x14ac:dyDescent="0.25">
      <c r="A1196" s="12">
        <v>2015</v>
      </c>
      <c r="B1196" s="19">
        <v>6.915844276944596</v>
      </c>
      <c r="C1196" s="19">
        <v>7.3016789736397021</v>
      </c>
      <c r="D1196" s="19">
        <v>7.2011747430249633</v>
      </c>
      <c r="E1196" s="19">
        <v>7.4349442379182156</v>
      </c>
      <c r="F1196" s="19">
        <v>6.586852997463172</v>
      </c>
      <c r="G1196" s="19">
        <v>7.1599045346062056</v>
      </c>
      <c r="H1196" s="19">
        <v>7.3617360596912915</v>
      </c>
      <c r="I1196" s="19">
        <v>5.8217962371317</v>
      </c>
      <c r="J1196" s="19">
        <v>6.9839627521986545</v>
      </c>
      <c r="K1196" s="19">
        <v>7.3374681581570496</v>
      </c>
    </row>
    <row r="1197" spans="1:11" hidden="1" outlineLevel="1" x14ac:dyDescent="0.25">
      <c r="A1197" s="12">
        <v>2016</v>
      </c>
      <c r="B1197" s="19">
        <v>6.6672956890769575</v>
      </c>
      <c r="C1197" s="19">
        <v>6.9576037797822083</v>
      </c>
      <c r="D1197" s="19">
        <v>6.2330171139819806</v>
      </c>
      <c r="E1197" s="19">
        <v>6.5505301110198841</v>
      </c>
      <c r="F1197" s="19">
        <v>6.380090497737557</v>
      </c>
      <c r="G1197" s="19">
        <v>6.8301261732888898</v>
      </c>
      <c r="H1197" s="19">
        <v>7.2462717931624177</v>
      </c>
      <c r="I1197" s="19">
        <v>6.3034342848862481</v>
      </c>
      <c r="J1197" s="19">
        <v>6.2472695500218434</v>
      </c>
      <c r="K1197" s="19">
        <v>6.2020748759585027</v>
      </c>
    </row>
    <row r="1198" spans="1:11" hidden="1" outlineLevel="1" x14ac:dyDescent="0.25">
      <c r="A1198" s="12">
        <v>2017</v>
      </c>
      <c r="B1198" s="19">
        <v>6.7980473319861314</v>
      </c>
      <c r="C1198" s="19">
        <v>7.1346787570847248</v>
      </c>
      <c r="D1198" s="19">
        <v>7.3486753045832529</v>
      </c>
      <c r="E1198" s="19">
        <v>7.1138029279481074</v>
      </c>
      <c r="F1198" s="19">
        <v>6.5273559675445352</v>
      </c>
      <c r="G1198" s="19">
        <v>7.4709742554265519</v>
      </c>
      <c r="H1198" s="19">
        <v>7.3288836539719933</v>
      </c>
      <c r="I1198" s="19">
        <v>6.0672514619883042</v>
      </c>
      <c r="J1198" s="19">
        <v>7.6010945576162969</v>
      </c>
      <c r="K1198" s="19">
        <v>6.9751420862276818</v>
      </c>
    </row>
    <row r="1199" spans="1:11" hidden="1" outlineLevel="1" x14ac:dyDescent="0.25">
      <c r="A1199" s="12">
        <v>2018</v>
      </c>
      <c r="B1199" s="19">
        <v>6.801155019250321</v>
      </c>
      <c r="C1199" s="19">
        <v>6.9172644056424426</v>
      </c>
      <c r="D1199" s="19">
        <v>6.3829268886885764</v>
      </c>
      <c r="E1199" s="19">
        <v>6.9413143423780763</v>
      </c>
      <c r="F1199" s="19">
        <v>6.6912467567936638</v>
      </c>
      <c r="G1199" s="19">
        <v>7.2983895289221303</v>
      </c>
      <c r="H1199" s="19">
        <v>7.6593761831260743</v>
      </c>
      <c r="I1199" s="19">
        <v>5.7017543859649127</v>
      </c>
      <c r="J1199" s="19">
        <v>7.4639819475785458</v>
      </c>
      <c r="K1199" s="19">
        <v>6.9208177033353691</v>
      </c>
    </row>
    <row r="1200" spans="1:11" hidden="1" outlineLevel="1" x14ac:dyDescent="0.25">
      <c r="A1200" s="12">
        <v>2019</v>
      </c>
      <c r="B1200" s="19">
        <v>6.7417143905539465</v>
      </c>
      <c r="C1200" s="19">
        <v>6.9563873161871266</v>
      </c>
      <c r="D1200" s="19">
        <v>6.4529558701082435</v>
      </c>
      <c r="E1200" s="19">
        <v>7.2365934006588537</v>
      </c>
      <c r="F1200" s="19">
        <v>6.3735155211151362</v>
      </c>
      <c r="G1200" s="19">
        <v>7.4279666939557911</v>
      </c>
      <c r="H1200" s="19">
        <v>7.5630129170994316</v>
      </c>
      <c r="I1200" s="19">
        <v>7.0744288872512895</v>
      </c>
      <c r="J1200" s="19">
        <v>7.2214730064819239</v>
      </c>
      <c r="K1200" s="19">
        <v>6.9014333746239602</v>
      </c>
    </row>
    <row r="1201" spans="1:18" collapsed="1" x14ac:dyDescent="0.25">
      <c r="A1201" s="12">
        <v>2020</v>
      </c>
      <c r="B1201" s="19">
        <v>5.7</v>
      </c>
      <c r="C1201" s="19">
        <v>5.8</v>
      </c>
      <c r="D1201" s="19">
        <v>5.0999999999999996</v>
      </c>
      <c r="E1201" s="19">
        <v>6.2</v>
      </c>
      <c r="F1201" s="19">
        <v>5</v>
      </c>
      <c r="G1201" s="19">
        <v>5.6</v>
      </c>
      <c r="H1201" s="19">
        <v>5.7</v>
      </c>
      <c r="I1201" s="19">
        <v>5.0999999999999996</v>
      </c>
      <c r="J1201" s="19">
        <v>5.7</v>
      </c>
      <c r="K1201" s="8">
        <v>5.9</v>
      </c>
    </row>
    <row r="1202" spans="1:18" x14ac:dyDescent="0.25">
      <c r="A1202" s="12">
        <v>2021</v>
      </c>
      <c r="B1202" s="19">
        <v>6</v>
      </c>
      <c r="C1202" s="19">
        <v>6.1</v>
      </c>
      <c r="D1202" s="19">
        <v>5.4</v>
      </c>
      <c r="E1202" s="19">
        <v>6.6</v>
      </c>
      <c r="F1202" s="19">
        <v>5.2</v>
      </c>
      <c r="G1202" s="19">
        <v>6.3</v>
      </c>
      <c r="H1202" s="19">
        <v>6.3</v>
      </c>
      <c r="I1202" s="19">
        <v>4.5</v>
      </c>
      <c r="J1202" s="19">
        <v>5.2</v>
      </c>
      <c r="K1202" s="8">
        <v>5.9</v>
      </c>
    </row>
    <row r="1203" spans="1:18" ht="13.8" customHeight="1" x14ac:dyDescent="0.25">
      <c r="A1203" s="12">
        <v>2022</v>
      </c>
      <c r="B1203" s="19">
        <v>6.292060362993678</v>
      </c>
      <c r="C1203" s="19">
        <v>6.3873179007332368</v>
      </c>
      <c r="D1203" s="19">
        <v>5.719720989220038</v>
      </c>
      <c r="E1203" s="19">
        <v>6.4009045152819315</v>
      </c>
      <c r="F1203" s="19">
        <v>5.7846613174099648</v>
      </c>
      <c r="G1203" s="19">
        <v>7.1543062668595336</v>
      </c>
      <c r="H1203" s="19">
        <v>6.2157166706415454</v>
      </c>
      <c r="I1203" s="19">
        <v>5.4211843202668897</v>
      </c>
      <c r="J1203" s="19">
        <v>6.685853442550366</v>
      </c>
      <c r="K1203" s="19">
        <v>6.6164865849216952</v>
      </c>
    </row>
    <row r="1204" spans="1:18" x14ac:dyDescent="0.25">
      <c r="A1204" s="12">
        <v>2023</v>
      </c>
      <c r="B1204" s="19">
        <v>5.6355048021189367</v>
      </c>
      <c r="C1204" s="19">
        <v>5.6602557854059246</v>
      </c>
      <c r="D1204" s="19">
        <v>5.5913315081170705</v>
      </c>
      <c r="E1204" s="19">
        <v>5.3015484177620156</v>
      </c>
      <c r="F1204" s="19">
        <v>4.7754137115839246</v>
      </c>
      <c r="G1204" s="19">
        <v>6.4041109023277212</v>
      </c>
      <c r="H1204" s="19">
        <v>6.1337732453509304</v>
      </c>
      <c r="I1204" s="19">
        <v>5.3576212161800161</v>
      </c>
      <c r="J1204" s="19">
        <v>5.4522702895959956</v>
      </c>
      <c r="K1204" s="19">
        <v>6.3737206594349454</v>
      </c>
    </row>
    <row r="1205" spans="1:18" x14ac:dyDescent="0.25">
      <c r="B1205" s="19"/>
      <c r="C1205" s="19"/>
      <c r="D1205" s="19"/>
      <c r="E1205" s="19"/>
      <c r="F1205" s="19"/>
      <c r="G1205" s="19"/>
      <c r="H1205" s="19"/>
      <c r="I1205" s="19"/>
      <c r="J1205" s="19"/>
    </row>
    <row r="1206" spans="1:18" x14ac:dyDescent="0.25">
      <c r="B1206" s="19"/>
      <c r="C1206" s="19"/>
      <c r="D1206" s="19"/>
      <c r="E1206" s="19"/>
      <c r="F1206" s="19"/>
      <c r="G1206" s="19"/>
      <c r="H1206" s="19"/>
      <c r="I1206" s="19"/>
      <c r="J1206" s="19"/>
    </row>
    <row r="1207" spans="1:18" x14ac:dyDescent="0.25">
      <c r="B1207" s="19"/>
      <c r="C1207" s="19"/>
      <c r="D1207" s="19"/>
      <c r="E1207" s="19"/>
      <c r="R1207" s="19"/>
    </row>
    <row r="1208" spans="1:18" x14ac:dyDescent="0.25">
      <c r="B1208" s="19"/>
      <c r="C1208" s="19"/>
      <c r="D1208" s="19"/>
      <c r="E1208" s="19"/>
      <c r="R1208" s="19"/>
    </row>
    <row r="1209" spans="1:18" x14ac:dyDescent="0.25">
      <c r="B1209" s="19"/>
      <c r="C1209" s="19"/>
      <c r="D1209" s="19"/>
      <c r="E1209" s="19"/>
      <c r="R1209" s="19"/>
    </row>
    <row r="1210" spans="1:18" x14ac:dyDescent="0.25">
      <c r="B1210" s="19"/>
      <c r="C1210" s="19"/>
      <c r="D1210" s="19"/>
      <c r="E1210" s="19"/>
      <c r="R1210" s="19"/>
    </row>
    <row r="1211" spans="1:18" x14ac:dyDescent="0.25">
      <c r="B1211" s="19"/>
      <c r="C1211" s="19"/>
      <c r="D1211" s="19"/>
      <c r="E1211" s="19"/>
      <c r="R1211" s="19"/>
    </row>
    <row r="1212" spans="1:18" x14ac:dyDescent="0.25">
      <c r="B1212" s="19"/>
      <c r="C1212" s="19"/>
      <c r="D1212" s="19"/>
      <c r="E1212" s="19"/>
      <c r="R1212" s="19"/>
    </row>
    <row r="1213" spans="1:18" x14ac:dyDescent="0.25">
      <c r="B1213" s="19"/>
      <c r="C1213" s="19"/>
      <c r="D1213" s="19"/>
      <c r="E1213" s="19"/>
      <c r="R1213" s="19"/>
    </row>
    <row r="1214" spans="1:18" x14ac:dyDescent="0.25">
      <c r="B1214" s="19"/>
      <c r="C1214" s="19"/>
      <c r="D1214" s="19"/>
      <c r="E1214" s="19"/>
      <c r="R1214" s="19"/>
    </row>
    <row r="1215" spans="1:18" x14ac:dyDescent="0.25">
      <c r="B1215" s="19"/>
      <c r="C1215" s="19"/>
      <c r="D1215" s="19"/>
      <c r="E1215" s="19"/>
      <c r="R1215" s="19"/>
    </row>
    <row r="1216" spans="1:18" x14ac:dyDescent="0.25">
      <c r="B1216" s="19"/>
      <c r="C1216" s="19"/>
      <c r="D1216" s="19"/>
      <c r="E1216" s="19"/>
      <c r="R1216" s="19"/>
    </row>
    <row r="1223" spans="1:12" s="2" customFormat="1" ht="6" customHeight="1" x14ac:dyDescent="0.2"/>
    <row r="1228" spans="1:12" x14ac:dyDescent="0.25">
      <c r="B1228" s="8" t="s">
        <v>3</v>
      </c>
      <c r="C1228" s="8" t="s">
        <v>4</v>
      </c>
      <c r="D1228" s="8" t="s">
        <v>5</v>
      </c>
      <c r="E1228" s="8" t="s">
        <v>6</v>
      </c>
      <c r="F1228" s="8" t="s">
        <v>146</v>
      </c>
      <c r="G1228" s="8" t="s">
        <v>7</v>
      </c>
      <c r="H1228" s="8" t="s">
        <v>8</v>
      </c>
      <c r="I1228" s="8" t="s">
        <v>9</v>
      </c>
      <c r="J1228" s="8" t="s">
        <v>147</v>
      </c>
      <c r="K1228" s="8" t="s">
        <v>10</v>
      </c>
      <c r="L1228" s="8" t="s">
        <v>11</v>
      </c>
    </row>
    <row r="1229" spans="1:12" x14ac:dyDescent="0.25">
      <c r="A1229" s="12" t="s">
        <v>12</v>
      </c>
      <c r="B1229" s="26">
        <v>-1.102293971677895</v>
      </c>
      <c r="C1229" s="26">
        <v>-1.567520573558653</v>
      </c>
      <c r="D1229" s="26">
        <v>-1.349956721486123</v>
      </c>
      <c r="E1229" s="26">
        <v>-0.2418141686232218</v>
      </c>
      <c r="F1229" s="26"/>
      <c r="G1229" s="26">
        <v>-0.41352304758046898</v>
      </c>
      <c r="H1229" s="26">
        <v>-1.7761865344915293</v>
      </c>
      <c r="I1229" s="26">
        <v>-0.85786934721133434</v>
      </c>
      <c r="J1229" s="26"/>
      <c r="K1229" s="26">
        <v>-0.60419104350602026</v>
      </c>
      <c r="L1229" s="19">
        <v>-1.5972208357458157</v>
      </c>
    </row>
    <row r="1230" spans="1:12" x14ac:dyDescent="0.25">
      <c r="A1230" s="12" t="s">
        <v>16</v>
      </c>
      <c r="B1230" s="26">
        <v>-6.4601392425430362</v>
      </c>
      <c r="C1230" s="26">
        <v>-9.5851941834291949</v>
      </c>
      <c r="D1230" s="26">
        <v>-5.0111525401158445</v>
      </c>
      <c r="E1230" s="26">
        <v>-10.788848430316762</v>
      </c>
      <c r="F1230" s="26"/>
      <c r="G1230" s="26">
        <v>-5.7521899843030155</v>
      </c>
      <c r="H1230" s="26">
        <v>-11.104905705537988</v>
      </c>
      <c r="I1230" s="26">
        <v>-7.1196026710391891</v>
      </c>
      <c r="J1230" s="26"/>
      <c r="K1230" s="26">
        <v>-6.8545899372407177</v>
      </c>
      <c r="L1230" s="19">
        <v>-6.3170084053746507</v>
      </c>
    </row>
    <row r="1231" spans="1:12" hidden="1" outlineLevel="1" x14ac:dyDescent="0.25">
      <c r="A1231" s="12" t="s">
        <v>17</v>
      </c>
      <c r="B1231" s="26">
        <v>-7.2651463129901401</v>
      </c>
      <c r="C1231" s="26">
        <v>-11.017780794836071</v>
      </c>
      <c r="D1231" s="26">
        <v>-5.6120580597909253</v>
      </c>
      <c r="E1231" s="26">
        <v>-7.3134727045227663</v>
      </c>
      <c r="F1231" s="26"/>
      <c r="G1231" s="26">
        <v>-6.614680912113684</v>
      </c>
      <c r="H1231" s="26">
        <v>-12.731497641391826</v>
      </c>
      <c r="I1231" s="26">
        <v>-9.5696395047646234</v>
      </c>
      <c r="J1231" s="26"/>
      <c r="K1231" s="26">
        <v>-6.3844271885969732</v>
      </c>
      <c r="L1231" s="19">
        <v>-7.0936570367560563</v>
      </c>
    </row>
    <row r="1232" spans="1:12" hidden="1" outlineLevel="1" x14ac:dyDescent="0.25">
      <c r="A1232" s="12" t="s">
        <v>18</v>
      </c>
      <c r="B1232" s="26">
        <v>-7.8299914253286147</v>
      </c>
      <c r="C1232" s="26">
        <v>-11.96160396346184</v>
      </c>
      <c r="D1232" s="26">
        <v>-6.2778813502896327</v>
      </c>
      <c r="E1232" s="26">
        <v>-7.5566927694751769</v>
      </c>
      <c r="F1232" s="26"/>
      <c r="G1232" s="26">
        <v>-6.904990970006935</v>
      </c>
      <c r="H1232" s="26">
        <v>-13.250092250002496</v>
      </c>
      <c r="I1232" s="26">
        <v>-10.227893823815975</v>
      </c>
      <c r="J1232" s="26"/>
      <c r="K1232" s="26">
        <v>-6.3716625890862701</v>
      </c>
      <c r="L1232" s="19">
        <v>-7.8203925170203945</v>
      </c>
    </row>
    <row r="1233" spans="1:12" hidden="1" outlineLevel="1" x14ac:dyDescent="0.25">
      <c r="A1233" s="12" t="s">
        <v>19</v>
      </c>
      <c r="B1233" s="26">
        <v>-8.3153360112874282</v>
      </c>
      <c r="C1233" s="26">
        <v>-12.436909738349584</v>
      </c>
      <c r="D1233" s="26">
        <v>-7.4247619681736552</v>
      </c>
      <c r="E1233" s="26">
        <v>-7.0871233955208339</v>
      </c>
      <c r="F1233" s="26"/>
      <c r="G1233" s="26">
        <v>-6.4053876145627697</v>
      </c>
      <c r="H1233" s="26">
        <v>-13.757716588046392</v>
      </c>
      <c r="I1233" s="26">
        <v>-11.544402461918693</v>
      </c>
      <c r="J1233" s="26"/>
      <c r="K1233" s="26">
        <v>-6.1163705988724644</v>
      </c>
      <c r="L1233" s="19">
        <v>-8.6010342004911422</v>
      </c>
    </row>
    <row r="1234" spans="1:12" hidden="1" outlineLevel="1" x14ac:dyDescent="0.25">
      <c r="A1234" s="12" t="s">
        <v>20</v>
      </c>
      <c r="B1234" s="26">
        <v>-8.82013075089057</v>
      </c>
      <c r="C1234" s="26">
        <v>-12.851239177295838</v>
      </c>
      <c r="D1234" s="26">
        <v>-8.1338637725547613</v>
      </c>
      <c r="E1234" s="26">
        <v>-7.0196403717190066</v>
      </c>
      <c r="F1234" s="26"/>
      <c r="G1234" s="26">
        <v>-6.150522389319292</v>
      </c>
      <c r="H1234" s="26">
        <v>-13.969143620787676</v>
      </c>
      <c r="I1234" s="26">
        <v>-12.554359449632855</v>
      </c>
      <c r="J1234" s="26"/>
      <c r="K1234" s="26">
        <v>-6.3567705563237809</v>
      </c>
      <c r="L1234" s="19">
        <v>-9.5334118633577702</v>
      </c>
    </row>
    <row r="1235" spans="1:12" collapsed="1" x14ac:dyDescent="0.25">
      <c r="A1235" s="12">
        <v>2005</v>
      </c>
      <c r="B1235" s="26">
        <v>-9.2883576203290517</v>
      </c>
      <c r="C1235" s="26">
        <v>-13.349530172567782</v>
      </c>
      <c r="D1235" s="26">
        <v>-8.8804181370264246</v>
      </c>
      <c r="E1235" s="26">
        <v>-7.0885292918500085</v>
      </c>
      <c r="F1235" s="26">
        <v>-7.3</v>
      </c>
      <c r="G1235" s="26">
        <v>-6.1522102384930974</v>
      </c>
      <c r="H1235" s="26">
        <v>-14.317200386951356</v>
      </c>
      <c r="I1235" s="26">
        <v>-12.915567595827099</v>
      </c>
      <c r="J1235" s="26">
        <v>-7.3</v>
      </c>
      <c r="K1235" s="26">
        <v>-6.8056589724497627</v>
      </c>
      <c r="L1235" s="19">
        <v>-11.559885798710255</v>
      </c>
    </row>
    <row r="1236" spans="1:12" hidden="1" outlineLevel="1" x14ac:dyDescent="0.25">
      <c r="A1236" s="12">
        <v>2006</v>
      </c>
      <c r="B1236" s="26">
        <v>-9.8000000000000007</v>
      </c>
      <c r="C1236" s="26">
        <v>-14</v>
      </c>
      <c r="D1236" s="26">
        <v>-10</v>
      </c>
      <c r="E1236" s="26">
        <v>-7.1</v>
      </c>
      <c r="F1236" s="26">
        <v>-7.8</v>
      </c>
      <c r="G1236" s="26">
        <v>-6.5</v>
      </c>
      <c r="H1236" s="26">
        <v>-14.8</v>
      </c>
      <c r="I1236" s="26">
        <v>-13.6</v>
      </c>
      <c r="J1236" s="26">
        <v>-8</v>
      </c>
      <c r="K1236" s="26">
        <v>-7.4</v>
      </c>
      <c r="L1236" s="8">
        <v>-12.5</v>
      </c>
    </row>
    <row r="1237" spans="1:12" hidden="1" outlineLevel="1" x14ac:dyDescent="0.25">
      <c r="A1237" s="12">
        <v>2007</v>
      </c>
      <c r="B1237" s="26">
        <v>-10.199999999999999</v>
      </c>
      <c r="C1237" s="26">
        <v>-14.6</v>
      </c>
      <c r="D1237" s="26">
        <v>-11.8</v>
      </c>
      <c r="E1237" s="26">
        <v>-7.7</v>
      </c>
      <c r="F1237" s="26">
        <v>-8.6</v>
      </c>
      <c r="G1237" s="26">
        <v>-6.2</v>
      </c>
      <c r="H1237" s="26">
        <v>-15.2</v>
      </c>
      <c r="I1237" s="26">
        <v>-14.7</v>
      </c>
      <c r="J1237" s="26">
        <v>-8.6</v>
      </c>
      <c r="K1237" s="26">
        <v>-7.9</v>
      </c>
      <c r="L1237" s="8">
        <v>-13.5</v>
      </c>
    </row>
    <row r="1238" spans="1:12" hidden="1" outlineLevel="1" x14ac:dyDescent="0.25">
      <c r="A1238" s="12">
        <v>2008</v>
      </c>
      <c r="B1238" s="26">
        <v>-10.6</v>
      </c>
      <c r="C1238" s="26">
        <v>-15.1</v>
      </c>
      <c r="D1238" s="26">
        <v>-12.7</v>
      </c>
      <c r="E1238" s="26">
        <v>-8</v>
      </c>
      <c r="F1238" s="26">
        <v>-10</v>
      </c>
      <c r="G1238" s="26">
        <v>-5.7</v>
      </c>
      <c r="H1238" s="26">
        <v>-15.5</v>
      </c>
      <c r="I1238" s="26">
        <v>-15.6</v>
      </c>
      <c r="J1238" s="26">
        <v>-9.1</v>
      </c>
      <c r="K1238" s="26">
        <v>-8.6</v>
      </c>
      <c r="L1238" s="8">
        <v>-14.3</v>
      </c>
    </row>
    <row r="1239" spans="1:12" hidden="1" outlineLevel="1" x14ac:dyDescent="0.25">
      <c r="A1239" s="12">
        <v>2009</v>
      </c>
      <c r="B1239" s="26">
        <v>-11.1</v>
      </c>
      <c r="C1239" s="26">
        <v>-15.9</v>
      </c>
      <c r="D1239" s="26">
        <v>-13.5</v>
      </c>
      <c r="E1239" s="26">
        <v>-8.8000000000000007</v>
      </c>
      <c r="F1239" s="26">
        <v>-11.8</v>
      </c>
      <c r="G1239" s="26">
        <v>-5.7</v>
      </c>
      <c r="H1239" s="26">
        <v>-16.2</v>
      </c>
      <c r="I1239" s="26">
        <v>-16.7</v>
      </c>
      <c r="J1239" s="26">
        <v>-10.9</v>
      </c>
      <c r="K1239" s="26">
        <v>-9.1</v>
      </c>
    </row>
    <row r="1240" spans="1:12" collapsed="1" x14ac:dyDescent="0.25">
      <c r="A1240" s="12">
        <v>2010</v>
      </c>
      <c r="B1240" s="26">
        <v>-17.984999999999999</v>
      </c>
      <c r="C1240" s="26">
        <v>-21.466999999999999</v>
      </c>
      <c r="D1240" s="26">
        <v>-22.109000000000002</v>
      </c>
      <c r="E1240" s="26">
        <v>-16.152000000000001</v>
      </c>
      <c r="F1240" s="26">
        <v>-13.7</v>
      </c>
      <c r="G1240" s="26">
        <v>-14.000999999999999</v>
      </c>
      <c r="H1240" s="26">
        <v>-23.297999999999998</v>
      </c>
      <c r="I1240" s="26">
        <v>-22.952999999999999</v>
      </c>
      <c r="J1240" s="26">
        <v>-13.2</v>
      </c>
      <c r="K1240" s="26">
        <v>-18.042999999999999</v>
      </c>
    </row>
    <row r="1241" spans="1:12" hidden="1" outlineLevel="1" x14ac:dyDescent="0.25">
      <c r="A1241" s="12">
        <v>2011</v>
      </c>
      <c r="B1241" s="80">
        <v>-17.198326321880543</v>
      </c>
      <c r="C1241" s="80">
        <v>-21.382990278607508</v>
      </c>
      <c r="D1241" s="80">
        <v>-23.784866232645427</v>
      </c>
      <c r="E1241" s="80">
        <v>-11.950664773854768</v>
      </c>
      <c r="F1241" s="80">
        <v>-15.769230769230774</v>
      </c>
      <c r="G1241" s="80">
        <v>-11.626882762265481</v>
      </c>
      <c r="H1241" s="80">
        <v>-20.906918706525786</v>
      </c>
      <c r="I1241" s="80">
        <v>-25.423236213034954</v>
      </c>
      <c r="J1241" s="80">
        <v>-14.881239242685027</v>
      </c>
      <c r="K1241" s="80">
        <v>-14.43527280048319</v>
      </c>
      <c r="L1241" s="19"/>
    </row>
    <row r="1242" spans="1:12" hidden="1" outlineLevel="1" x14ac:dyDescent="0.25">
      <c r="A1242" s="12">
        <v>2012</v>
      </c>
      <c r="B1242" s="80">
        <v>-18.048204294661616</v>
      </c>
      <c r="C1242" s="80">
        <v>-22.168996213149796</v>
      </c>
      <c r="D1242" s="80">
        <v>-25.34080721246093</v>
      </c>
      <c r="E1242" s="80">
        <v>-12.94286455709728</v>
      </c>
      <c r="F1242" s="80">
        <v>-17.318181818181827</v>
      </c>
      <c r="G1242" s="80">
        <v>-10.620981238439185</v>
      </c>
      <c r="H1242" s="80">
        <v>-22.349068125099564</v>
      </c>
      <c r="I1242" s="80">
        <v>-26.900627285717746</v>
      </c>
      <c r="J1242" s="80">
        <v>-16.509466437177281</v>
      </c>
      <c r="K1242" s="80">
        <v>-15.936290629264263</v>
      </c>
    </row>
    <row r="1243" spans="1:12" hidden="1" outlineLevel="1" x14ac:dyDescent="0.25">
      <c r="A1243" s="12">
        <v>2013</v>
      </c>
      <c r="B1243" s="80">
        <v>-18.953517894693363</v>
      </c>
      <c r="C1243" s="80">
        <v>-21.863382096641203</v>
      </c>
      <c r="D1243" s="80">
        <v>-26.950372437138142</v>
      </c>
      <c r="E1243" s="80">
        <v>-13.648089633801959</v>
      </c>
      <c r="F1243" s="80">
        <v>-19.531468531468548</v>
      </c>
      <c r="G1243" s="80">
        <v>-11.996829031973931</v>
      </c>
      <c r="H1243" s="80">
        <v>-23.975999575213734</v>
      </c>
      <c r="I1243" s="80">
        <v>-28.625057521373733</v>
      </c>
      <c r="J1243" s="80">
        <v>-18.729776247848534</v>
      </c>
      <c r="K1243" s="80">
        <v>-17.457441335033437</v>
      </c>
    </row>
    <row r="1244" spans="1:12" hidden="1" outlineLevel="1" x14ac:dyDescent="0.25">
      <c r="A1244" s="12">
        <v>2014</v>
      </c>
      <c r="B1244" s="80">
        <v>-19.454503709408783</v>
      </c>
      <c r="C1244" s="80">
        <v>-22.022237253323979</v>
      </c>
      <c r="D1244" s="80">
        <v>-27.655028529774029</v>
      </c>
      <c r="E1244" s="80">
        <v>-13.799209293095814</v>
      </c>
      <c r="F1244" s="80">
        <v>-20.15384615384616</v>
      </c>
      <c r="G1244" s="80">
        <v>-12.084911477142597</v>
      </c>
      <c r="H1244" s="80">
        <v>-24.728933255455857</v>
      </c>
      <c r="I1244" s="80">
        <v>-30.162997408510734</v>
      </c>
      <c r="J1244" s="80">
        <v>-19.531841652323578</v>
      </c>
      <c r="K1244" s="80">
        <v>-18.240386551238174</v>
      </c>
    </row>
    <row r="1245" spans="1:12" collapsed="1" x14ac:dyDescent="0.25">
      <c r="A1245" s="12">
        <v>2015</v>
      </c>
      <c r="B1245" s="80">
        <v>-20.270002684720296</v>
      </c>
      <c r="C1245" s="80">
        <v>-22.20590195662156</v>
      </c>
      <c r="D1245" s="80">
        <v>-28.675564939798406</v>
      </c>
      <c r="E1245" s="80">
        <v>-14.180824594342937</v>
      </c>
      <c r="F1245" s="80">
        <v>-21.437062937062933</v>
      </c>
      <c r="G1245" s="80">
        <v>-12.900554919404556</v>
      </c>
      <c r="H1245" s="80">
        <v>-25.420272925184534</v>
      </c>
      <c r="I1245" s="80">
        <v>-31.773595872992814</v>
      </c>
      <c r="J1245" s="80">
        <v>-20.151462994836493</v>
      </c>
      <c r="K1245" s="80">
        <v>-19.209001633000028</v>
      </c>
    </row>
    <row r="1246" spans="1:12" hidden="1" outlineLevel="2" x14ac:dyDescent="0.25">
      <c r="A1246" s="12">
        <v>2016</v>
      </c>
      <c r="B1246" s="80">
        <v>-21.032941072616623</v>
      </c>
      <c r="C1246" s="80">
        <v>-21.835857077262617</v>
      </c>
      <c r="D1246" s="80">
        <v>-29.695263470996821</v>
      </c>
      <c r="E1246" s="80">
        <v>-14.478484529315665</v>
      </c>
      <c r="F1246" s="80">
        <v>-22.727272727272734</v>
      </c>
      <c r="G1246" s="80">
        <v>-13.853606976129655</v>
      </c>
      <c r="H1246" s="80">
        <v>-26.723304837253764</v>
      </c>
      <c r="I1246" s="80">
        <v>-33.144421032236195</v>
      </c>
      <c r="J1246" s="80">
        <v>-21.204819277108427</v>
      </c>
      <c r="K1246" s="80">
        <v>-20.64962083081673</v>
      </c>
      <c r="L1246" s="19"/>
    </row>
    <row r="1247" spans="1:12" hidden="1" outlineLevel="2" x14ac:dyDescent="0.25">
      <c r="A1247" s="12">
        <v>2017</v>
      </c>
      <c r="B1247" s="80">
        <v>-21.670187578127184</v>
      </c>
      <c r="C1247" s="80">
        <v>-22.166897893286858</v>
      </c>
      <c r="D1247" s="80">
        <v>-30.677257455026847</v>
      </c>
      <c r="E1247" s="80">
        <v>-14.812779533208158</v>
      </c>
      <c r="F1247" s="80">
        <v>-22.86363636363636</v>
      </c>
      <c r="G1247" s="80">
        <v>-12.754338060424558</v>
      </c>
      <c r="H1247" s="80">
        <v>-26.969680879307603</v>
      </c>
      <c r="I1247" s="80">
        <v>-33.735377461309312</v>
      </c>
      <c r="J1247" s="80">
        <v>-20.746987951807228</v>
      </c>
      <c r="K1247" s="80">
        <v>-22.067870165313295</v>
      </c>
    </row>
    <row r="1248" spans="1:12" hidden="1" outlineLevel="2" x14ac:dyDescent="0.25">
      <c r="A1248" s="12">
        <v>2018</v>
      </c>
      <c r="B1248" s="80">
        <v>-22.253739677695876</v>
      </c>
      <c r="C1248" s="80">
        <v>-22.736159729045198</v>
      </c>
      <c r="D1248" s="80">
        <v>-31.215175661295874</v>
      </c>
      <c r="E1248" s="80">
        <v>-15.334829265314212</v>
      </c>
      <c r="F1248" s="80">
        <v>-23.18531468531468</v>
      </c>
      <c r="G1248" s="80">
        <v>-12.380868492909357</v>
      </c>
      <c r="H1248" s="80">
        <v>-27.070567620665855</v>
      </c>
      <c r="I1248" s="80">
        <v>-33.735377461309312</v>
      </c>
      <c r="J1248" s="80">
        <v>-20.674698795180717</v>
      </c>
      <c r="K1248" s="80">
        <v>-23.072277028387361</v>
      </c>
    </row>
    <row r="1249" spans="1:11" hidden="1" outlineLevel="2" x14ac:dyDescent="0.25">
      <c r="A1249" s="12">
        <v>2019</v>
      </c>
      <c r="B1249" s="80">
        <v>-22.751526504425328</v>
      </c>
      <c r="C1249" s="80">
        <v>-23.348128545543418</v>
      </c>
      <c r="D1249" s="80">
        <v>-31.572112041156615</v>
      </c>
      <c r="E1249" s="80">
        <v>-15.203553601685201</v>
      </c>
      <c r="F1249" s="80">
        <v>-23.74475524475524</v>
      </c>
      <c r="G1249" s="80">
        <v>-11.774861270148847</v>
      </c>
      <c r="H1249" s="80">
        <v>-27.405086815695867</v>
      </c>
      <c r="I1249" s="80">
        <v>-34.268207028506382</v>
      </c>
      <c r="J1249" s="80">
        <v>-20.870912220309819</v>
      </c>
      <c r="K1249" s="80">
        <v>-24.152741426749884</v>
      </c>
    </row>
    <row r="1250" spans="1:11" collapsed="1" x14ac:dyDescent="0.25">
      <c r="A1250" s="12">
        <v>2020</v>
      </c>
      <c r="B1250" s="81">
        <v>-23.3</v>
      </c>
      <c r="C1250" s="81">
        <v>-24.1</v>
      </c>
      <c r="D1250" s="81">
        <v>-32.4</v>
      </c>
      <c r="E1250" s="81">
        <v>-15.5</v>
      </c>
      <c r="F1250" s="81">
        <v>-24.4</v>
      </c>
      <c r="G1250" s="81">
        <v>-11.5</v>
      </c>
      <c r="H1250" s="81">
        <v>-27.8</v>
      </c>
      <c r="I1250" s="81">
        <v>-35</v>
      </c>
      <c r="J1250" s="81">
        <v>-20.9</v>
      </c>
      <c r="K1250" s="81">
        <v>-25.3</v>
      </c>
    </row>
    <row r="1251" spans="1:11" x14ac:dyDescent="0.25">
      <c r="A1251" s="12">
        <v>2021</v>
      </c>
      <c r="B1251" s="81">
        <v>-24.04</v>
      </c>
      <c r="C1251" s="81">
        <v>-25.23</v>
      </c>
      <c r="D1251" s="81">
        <v>-33.71</v>
      </c>
      <c r="E1251" s="81">
        <v>-16.510000000000002</v>
      </c>
      <c r="F1251" s="81">
        <v>-25.11</v>
      </c>
      <c r="G1251" s="81">
        <v>-10.93</v>
      </c>
      <c r="H1251" s="81">
        <v>-28.47</v>
      </c>
      <c r="I1251" s="81">
        <v>-35.86</v>
      </c>
      <c r="J1251" s="81">
        <v>-21.66</v>
      </c>
      <c r="K1251" s="81">
        <v>-26.88</v>
      </c>
    </row>
    <row r="1252" spans="1:11" x14ac:dyDescent="0.25">
      <c r="A1252" s="12">
        <v>2022</v>
      </c>
      <c r="B1252" s="81">
        <v>-23.750380132907821</v>
      </c>
      <c r="C1252" s="81">
        <v>-24.770419120878032</v>
      </c>
      <c r="D1252" s="81">
        <v>-33.933254572723698</v>
      </c>
      <c r="E1252" s="81">
        <v>-16.29497336325197</v>
      </c>
      <c r="F1252" s="81">
        <v>-25.048951048951054</v>
      </c>
      <c r="G1252" s="81">
        <v>-9.8775654012155343</v>
      </c>
      <c r="H1252" s="81">
        <v>-28.754845218499455</v>
      </c>
      <c r="I1252" s="81">
        <v>-36.113734893070792</v>
      </c>
      <c r="J1252" s="81">
        <v>-22.25473321858864</v>
      </c>
      <c r="K1252" s="81">
        <v>-26.295774332818837</v>
      </c>
    </row>
    <row r="1253" spans="1:11" x14ac:dyDescent="0.25">
      <c r="A1253" s="12">
        <v>2023</v>
      </c>
      <c r="B1253" s="26">
        <v>-24.20091102318618</v>
      </c>
      <c r="C1253" s="26">
        <v>-25.290802446887824</v>
      </c>
      <c r="D1253" s="26">
        <v>-34.813865218812055</v>
      </c>
      <c r="E1253" s="26">
        <v>-16.501045625925414</v>
      </c>
      <c r="F1253" s="26">
        <v>-26.048951048951054</v>
      </c>
      <c r="G1253" s="26">
        <v>-8.1229630934554677</v>
      </c>
      <c r="H1253" s="26">
        <v>-29.188127223490682</v>
      </c>
      <c r="I1253" s="26">
        <v>-36.711957179878418</v>
      </c>
      <c r="J1253" s="26">
        <v>-22.974182444061967</v>
      </c>
      <c r="K1253" s="26">
        <v>-26.998188041071074</v>
      </c>
    </row>
    <row r="1254" spans="1:11" x14ac:dyDescent="0.25">
      <c r="A1254" s="12"/>
    </row>
    <row r="1255" spans="1:11" x14ac:dyDescent="0.25">
      <c r="A1255" s="12"/>
      <c r="B1255" s="19"/>
    </row>
    <row r="1256" spans="1:11" x14ac:dyDescent="0.25">
      <c r="A1256" s="12"/>
      <c r="B1256" s="19"/>
      <c r="C1256" s="19"/>
      <c r="F1256" s="8" t="s">
        <v>79</v>
      </c>
    </row>
    <row r="1257" spans="1:11" x14ac:dyDescent="0.25">
      <c r="A1257" s="12"/>
      <c r="B1257" s="19"/>
      <c r="C1257" s="19"/>
    </row>
    <row r="1258" spans="1:11" x14ac:dyDescent="0.25">
      <c r="A1258" s="12"/>
      <c r="B1258" s="19"/>
      <c r="C1258" s="19" t="s">
        <v>79</v>
      </c>
    </row>
    <row r="1259" spans="1:11" x14ac:dyDescent="0.25">
      <c r="A1259" s="12"/>
      <c r="B1259" s="19"/>
      <c r="C1259" s="19"/>
      <c r="D1259" s="8" t="s">
        <v>79</v>
      </c>
    </row>
    <row r="1260" spans="1:11" x14ac:dyDescent="0.25">
      <c r="A1260" s="12"/>
      <c r="B1260" s="19"/>
      <c r="C1260" s="19"/>
      <c r="D1260" s="8" t="s">
        <v>79</v>
      </c>
      <c r="E1260" s="8" t="s">
        <v>79</v>
      </c>
    </row>
    <row r="1261" spans="1:11" x14ac:dyDescent="0.25">
      <c r="A1261" s="12"/>
      <c r="B1261" s="19"/>
      <c r="C1261" s="19"/>
      <c r="D1261" s="8" t="s">
        <v>79</v>
      </c>
    </row>
    <row r="1262" spans="1:11" x14ac:dyDescent="0.25">
      <c r="A1262" s="12"/>
      <c r="B1262" s="19"/>
      <c r="C1262" s="19"/>
      <c r="D1262" s="8" t="s">
        <v>79</v>
      </c>
    </row>
    <row r="1263" spans="1:11" x14ac:dyDescent="0.25">
      <c r="A1263" s="12"/>
      <c r="B1263" s="19"/>
      <c r="C1263" s="19"/>
      <c r="E1263" s="8" t="s">
        <v>79</v>
      </c>
    </row>
    <row r="1264" spans="1:11" x14ac:dyDescent="0.25">
      <c r="B1264" s="19"/>
      <c r="C1264" s="19"/>
    </row>
    <row r="1265" spans="2:21" x14ac:dyDescent="0.25">
      <c r="B1265" s="19"/>
      <c r="C1265" s="19"/>
    </row>
    <row r="1266" spans="2:21" ht="9.75" customHeight="1" x14ac:dyDescent="0.25"/>
    <row r="1270" spans="2:21" s="2" customFormat="1" ht="5.25" customHeight="1" x14ac:dyDescent="0.2"/>
    <row r="1271" spans="2:21" hidden="1" outlineLevel="1" x14ac:dyDescent="0.25">
      <c r="U1271" s="8"/>
    </row>
    <row r="1272" spans="2:21" hidden="1" outlineLevel="1" x14ac:dyDescent="0.25">
      <c r="U1272" s="8"/>
    </row>
    <row r="1273" spans="2:21" hidden="1" outlineLevel="1" x14ac:dyDescent="0.25">
      <c r="U1273" s="8"/>
    </row>
    <row r="1274" spans="2:21" hidden="1" outlineLevel="1" x14ac:dyDescent="0.25">
      <c r="U1274" s="8"/>
    </row>
    <row r="1275" spans="2:21" hidden="1" outlineLevel="1" x14ac:dyDescent="0.25">
      <c r="U1275" s="8"/>
    </row>
    <row r="1276" spans="2:21" hidden="1" outlineLevel="1" x14ac:dyDescent="0.25">
      <c r="U1276" s="8"/>
    </row>
    <row r="1277" spans="2:21" hidden="1" outlineLevel="1" x14ac:dyDescent="0.25">
      <c r="C1277" s="26"/>
      <c r="D1277" s="26"/>
      <c r="E1277" s="26"/>
      <c r="F1277" s="26"/>
      <c r="G1277" s="26"/>
      <c r="H1277" s="26"/>
      <c r="I1277" s="26"/>
      <c r="J1277" s="26"/>
      <c r="U1277" s="8"/>
    </row>
    <row r="1278" spans="2:21" hidden="1" outlineLevel="1" x14ac:dyDescent="0.25">
      <c r="C1278" s="26"/>
      <c r="D1278" s="26"/>
      <c r="E1278" s="26"/>
      <c r="F1278" s="26"/>
      <c r="G1278" s="26"/>
      <c r="H1278" s="26"/>
      <c r="I1278" s="26"/>
      <c r="J1278" s="26"/>
      <c r="U1278" s="8"/>
    </row>
    <row r="1279" spans="2:21" hidden="1" outlineLevel="1" x14ac:dyDescent="0.25">
      <c r="C1279" s="26"/>
      <c r="D1279" s="26"/>
      <c r="E1279" s="26"/>
      <c r="F1279" s="26"/>
      <c r="G1279" s="26"/>
      <c r="H1279" s="26"/>
      <c r="I1279" s="26"/>
      <c r="J1279" s="26"/>
      <c r="U1279" s="8"/>
    </row>
    <row r="1280" spans="2:21" hidden="1" outlineLevel="1" x14ac:dyDescent="0.25">
      <c r="C1280" s="26"/>
      <c r="D1280" s="26"/>
      <c r="E1280" s="26"/>
      <c r="F1280" s="26"/>
      <c r="G1280" s="26"/>
      <c r="H1280" s="26"/>
      <c r="I1280" s="26"/>
      <c r="J1280" s="26"/>
      <c r="U1280" s="8"/>
    </row>
    <row r="1281" spans="3:21" hidden="1" outlineLevel="1" x14ac:dyDescent="0.25">
      <c r="C1281" s="26"/>
      <c r="D1281" s="26"/>
      <c r="E1281" s="26"/>
      <c r="F1281" s="26"/>
      <c r="G1281" s="26"/>
      <c r="H1281" s="26"/>
      <c r="I1281" s="26"/>
      <c r="J1281" s="26"/>
      <c r="U1281" s="8"/>
    </row>
    <row r="1282" spans="3:21" hidden="1" outlineLevel="1" x14ac:dyDescent="0.25">
      <c r="C1282" s="26"/>
      <c r="D1282" s="26"/>
      <c r="E1282" s="26"/>
      <c r="F1282" s="26"/>
      <c r="G1282" s="26"/>
      <c r="H1282" s="26"/>
      <c r="I1282" s="26"/>
      <c r="J1282" s="26"/>
      <c r="U1282" s="8"/>
    </row>
    <row r="1283" spans="3:21" hidden="1" outlineLevel="1" x14ac:dyDescent="0.25">
      <c r="C1283" s="26"/>
      <c r="D1283" s="26"/>
      <c r="E1283" s="26"/>
      <c r="F1283" s="26"/>
      <c r="G1283" s="26"/>
      <c r="H1283" s="26"/>
      <c r="I1283" s="26"/>
      <c r="J1283" s="26"/>
      <c r="U1283" s="8"/>
    </row>
    <row r="1284" spans="3:21" hidden="1" outlineLevel="1" x14ac:dyDescent="0.25">
      <c r="U1284" s="8"/>
    </row>
    <row r="1285" spans="3:21" hidden="1" outlineLevel="1" x14ac:dyDescent="0.25">
      <c r="U1285" s="8"/>
    </row>
    <row r="1286" spans="3:21" hidden="1" outlineLevel="1" x14ac:dyDescent="0.25">
      <c r="U1286" s="8"/>
    </row>
    <row r="1287" spans="3:21" hidden="1" outlineLevel="1" x14ac:dyDescent="0.25">
      <c r="U1287" s="8"/>
    </row>
    <row r="1288" spans="3:21" hidden="1" outlineLevel="1" x14ac:dyDescent="0.25">
      <c r="U1288" s="8"/>
    </row>
    <row r="1289" spans="3:21" hidden="1" outlineLevel="1" x14ac:dyDescent="0.25">
      <c r="U1289" s="8"/>
    </row>
    <row r="1290" spans="3:21" hidden="1" outlineLevel="1" x14ac:dyDescent="0.25">
      <c r="U1290" s="8"/>
    </row>
    <row r="1291" spans="3:21" hidden="1" outlineLevel="1" x14ac:dyDescent="0.25">
      <c r="U1291" s="8"/>
    </row>
    <row r="1292" spans="3:21" hidden="1" outlineLevel="1" x14ac:dyDescent="0.25">
      <c r="U1292" s="8"/>
    </row>
    <row r="1293" spans="3:21" hidden="1" outlineLevel="1" x14ac:dyDescent="0.25">
      <c r="U1293" s="8"/>
    </row>
    <row r="1294" spans="3:21" hidden="1" outlineLevel="1" x14ac:dyDescent="0.25">
      <c r="U1294" s="8"/>
    </row>
    <row r="1295" spans="3:21" hidden="1" outlineLevel="1" x14ac:dyDescent="0.25">
      <c r="U1295" s="8"/>
    </row>
    <row r="1296" spans="3:21" hidden="1" outlineLevel="1" x14ac:dyDescent="0.25">
      <c r="U1296" s="8"/>
    </row>
    <row r="1297" spans="21:21" hidden="1" outlineLevel="1" x14ac:dyDescent="0.25">
      <c r="U1297" s="8"/>
    </row>
    <row r="1298" spans="21:21" hidden="1" outlineLevel="1" x14ac:dyDescent="0.25">
      <c r="U1298" s="8"/>
    </row>
    <row r="1299" spans="21:21" hidden="1" outlineLevel="1" x14ac:dyDescent="0.25">
      <c r="U1299" s="8"/>
    </row>
    <row r="1300" spans="21:21" hidden="1" outlineLevel="1" x14ac:dyDescent="0.25">
      <c r="U1300" s="8"/>
    </row>
    <row r="1301" spans="21:21" hidden="1" outlineLevel="1" x14ac:dyDescent="0.25">
      <c r="U1301" s="8"/>
    </row>
    <row r="1302" spans="21:21" s="2" customFormat="1" ht="5.25" hidden="1" customHeight="1" outlineLevel="1" x14ac:dyDescent="0.2"/>
    <row r="1303" spans="21:21" hidden="1" outlineLevel="1" x14ac:dyDescent="0.25">
      <c r="U1303" s="8"/>
    </row>
    <row r="1304" spans="21:21" hidden="1" outlineLevel="1" x14ac:dyDescent="0.25">
      <c r="U1304" s="8"/>
    </row>
    <row r="1305" spans="21:21" hidden="1" outlineLevel="1" x14ac:dyDescent="0.25">
      <c r="U1305" s="8"/>
    </row>
    <row r="1306" spans="21:21" hidden="1" outlineLevel="1" x14ac:dyDescent="0.25">
      <c r="U1306" s="8"/>
    </row>
    <row r="1307" spans="21:21" hidden="1" outlineLevel="1" x14ac:dyDescent="0.25">
      <c r="U1307" s="8"/>
    </row>
    <row r="1308" spans="21:21" hidden="1" outlineLevel="1" x14ac:dyDescent="0.25">
      <c r="U1308" s="8"/>
    </row>
    <row r="1309" spans="21:21" hidden="1" outlineLevel="1" x14ac:dyDescent="0.25">
      <c r="U1309" s="8"/>
    </row>
    <row r="1310" spans="21:21" hidden="1" outlineLevel="1" x14ac:dyDescent="0.25">
      <c r="U1310" s="8"/>
    </row>
    <row r="1311" spans="21:21" hidden="1" outlineLevel="1" x14ac:dyDescent="0.25">
      <c r="U1311" s="8"/>
    </row>
    <row r="1312" spans="21:21" hidden="1" outlineLevel="1" x14ac:dyDescent="0.25">
      <c r="U1312" s="8"/>
    </row>
    <row r="1313" spans="3:21" hidden="1" outlineLevel="1" x14ac:dyDescent="0.25">
      <c r="U1313" s="8"/>
    </row>
    <row r="1314" spans="3:21" hidden="1" outlineLevel="1" x14ac:dyDescent="0.25">
      <c r="U1314" s="8"/>
    </row>
    <row r="1315" spans="3:21" hidden="1" outlineLevel="1" x14ac:dyDescent="0.25">
      <c r="C1315" s="19"/>
      <c r="D1315" s="19"/>
      <c r="E1315" s="19"/>
      <c r="F1315" s="19"/>
      <c r="G1315" s="19"/>
      <c r="H1315" s="19"/>
      <c r="I1315" s="19"/>
      <c r="J1315" s="19"/>
      <c r="U1315" s="8"/>
    </row>
    <row r="1316" spans="3:21" hidden="1" outlineLevel="1" x14ac:dyDescent="0.25">
      <c r="C1316" s="19"/>
      <c r="D1316" s="19"/>
      <c r="E1316" s="19"/>
      <c r="F1316" s="19"/>
      <c r="G1316" s="19"/>
      <c r="H1316" s="19"/>
      <c r="I1316" s="19"/>
      <c r="J1316" s="19"/>
      <c r="U1316" s="8"/>
    </row>
    <row r="1317" spans="3:21" hidden="1" outlineLevel="1" x14ac:dyDescent="0.25">
      <c r="C1317" s="19"/>
      <c r="D1317" s="19"/>
      <c r="E1317" s="19"/>
      <c r="F1317" s="19"/>
      <c r="G1317" s="19"/>
      <c r="H1317" s="19"/>
      <c r="I1317" s="19"/>
      <c r="J1317" s="19"/>
      <c r="U1317" s="8"/>
    </row>
    <row r="1318" spans="3:21" hidden="1" outlineLevel="1" x14ac:dyDescent="0.25">
      <c r="C1318" s="19"/>
      <c r="D1318" s="19"/>
      <c r="E1318" s="19"/>
      <c r="F1318" s="19"/>
      <c r="G1318" s="19"/>
      <c r="H1318" s="19"/>
      <c r="I1318" s="19"/>
      <c r="J1318" s="19"/>
      <c r="U1318" s="8"/>
    </row>
    <row r="1319" spans="3:21" hidden="1" outlineLevel="1" x14ac:dyDescent="0.25">
      <c r="C1319" s="19"/>
      <c r="D1319" s="19"/>
      <c r="E1319" s="19"/>
      <c r="F1319" s="19"/>
      <c r="G1319" s="19"/>
      <c r="H1319" s="19"/>
      <c r="I1319" s="19"/>
      <c r="J1319" s="19"/>
      <c r="U1319" s="8"/>
    </row>
    <row r="1320" spans="3:21" hidden="1" outlineLevel="1" x14ac:dyDescent="0.25">
      <c r="C1320" s="19"/>
      <c r="D1320" s="19"/>
      <c r="E1320" s="19"/>
      <c r="F1320" s="19"/>
      <c r="G1320" s="19"/>
      <c r="H1320" s="19"/>
      <c r="I1320" s="19"/>
      <c r="J1320" s="19"/>
      <c r="U1320" s="8"/>
    </row>
    <row r="1321" spans="3:21" hidden="1" outlineLevel="1" x14ac:dyDescent="0.25">
      <c r="C1321" s="19"/>
      <c r="D1321" s="19"/>
      <c r="E1321" s="19"/>
      <c r="F1321" s="19"/>
      <c r="G1321" s="19"/>
      <c r="H1321" s="19"/>
      <c r="I1321" s="19"/>
      <c r="J1321" s="19"/>
      <c r="U1321" s="8"/>
    </row>
    <row r="1322" spans="3:21" hidden="1" outlineLevel="1" x14ac:dyDescent="0.25">
      <c r="U1322" s="8"/>
    </row>
    <row r="1323" spans="3:21" hidden="1" outlineLevel="1" x14ac:dyDescent="0.25">
      <c r="U1323" s="8"/>
    </row>
    <row r="1324" spans="3:21" hidden="1" outlineLevel="1" x14ac:dyDescent="0.25">
      <c r="U1324" s="8"/>
    </row>
    <row r="1325" spans="3:21" hidden="1" outlineLevel="1" x14ac:dyDescent="0.25">
      <c r="U1325" s="8"/>
    </row>
    <row r="1326" spans="3:21" hidden="1" outlineLevel="1" x14ac:dyDescent="0.25">
      <c r="U1326" s="8"/>
    </row>
    <row r="1327" spans="3:21" hidden="1" outlineLevel="1" x14ac:dyDescent="0.25">
      <c r="U1327" s="8"/>
    </row>
    <row r="1328" spans="3:21" hidden="1" outlineLevel="1" x14ac:dyDescent="0.25">
      <c r="U1328" s="8"/>
    </row>
    <row r="1329" spans="21:21" hidden="1" outlineLevel="1" x14ac:dyDescent="0.25">
      <c r="U1329" s="8"/>
    </row>
    <row r="1330" spans="21:21" hidden="1" outlineLevel="1" x14ac:dyDescent="0.25">
      <c r="U1330" s="8"/>
    </row>
    <row r="1331" spans="21:21" hidden="1" outlineLevel="1" x14ac:dyDescent="0.25">
      <c r="U1331" s="8"/>
    </row>
    <row r="1332" spans="21:21" hidden="1" outlineLevel="1" x14ac:dyDescent="0.25">
      <c r="U1332" s="8"/>
    </row>
    <row r="1333" spans="21:21" hidden="1" outlineLevel="1" x14ac:dyDescent="0.25">
      <c r="U1333" s="8"/>
    </row>
    <row r="1334" spans="21:21" hidden="1" outlineLevel="1" x14ac:dyDescent="0.25">
      <c r="U1334" s="8"/>
    </row>
    <row r="1335" spans="21:21" s="2" customFormat="1" ht="5.25" hidden="1" customHeight="1" outlineLevel="1" x14ac:dyDescent="0.2"/>
    <row r="1336" spans="21:21" hidden="1" outlineLevel="1" x14ac:dyDescent="0.25">
      <c r="U1336" s="8"/>
    </row>
    <row r="1337" spans="21:21" hidden="1" outlineLevel="1" x14ac:dyDescent="0.25">
      <c r="U1337" s="8"/>
    </row>
    <row r="1338" spans="21:21" hidden="1" outlineLevel="1" x14ac:dyDescent="0.25">
      <c r="U1338" s="8"/>
    </row>
    <row r="1339" spans="21:21" hidden="1" outlineLevel="1" x14ac:dyDescent="0.25">
      <c r="U1339" s="8"/>
    </row>
    <row r="1340" spans="21:21" hidden="1" outlineLevel="1" x14ac:dyDescent="0.25">
      <c r="U1340" s="8"/>
    </row>
    <row r="1341" spans="21:21" hidden="1" outlineLevel="1" x14ac:dyDescent="0.25">
      <c r="U1341" s="8"/>
    </row>
    <row r="1342" spans="21:21" hidden="1" outlineLevel="1" x14ac:dyDescent="0.25">
      <c r="U1342" s="8"/>
    </row>
    <row r="1343" spans="21:21" hidden="1" outlineLevel="1" x14ac:dyDescent="0.25">
      <c r="U1343" s="8"/>
    </row>
    <row r="1344" spans="21:21" hidden="1" outlineLevel="1" x14ac:dyDescent="0.25">
      <c r="U1344" s="8"/>
    </row>
    <row r="1345" spans="3:21" hidden="1" outlineLevel="1" x14ac:dyDescent="0.25">
      <c r="U1345" s="8"/>
    </row>
    <row r="1346" spans="3:21" hidden="1" outlineLevel="1" x14ac:dyDescent="0.25">
      <c r="C1346" s="19"/>
      <c r="D1346" s="19"/>
      <c r="E1346" s="19"/>
      <c r="F1346" s="19"/>
      <c r="G1346" s="19"/>
      <c r="H1346" s="19"/>
      <c r="I1346" s="19"/>
      <c r="J1346" s="19"/>
      <c r="U1346" s="8"/>
    </row>
    <row r="1347" spans="3:21" hidden="1" outlineLevel="1" x14ac:dyDescent="0.25">
      <c r="C1347" s="19"/>
      <c r="D1347" s="19"/>
      <c r="E1347" s="19"/>
      <c r="F1347" s="19"/>
      <c r="G1347" s="19"/>
      <c r="H1347" s="19"/>
      <c r="I1347" s="19"/>
      <c r="J1347" s="19"/>
      <c r="U1347" s="8"/>
    </row>
    <row r="1348" spans="3:21" hidden="1" outlineLevel="1" x14ac:dyDescent="0.25">
      <c r="C1348" s="19"/>
      <c r="D1348" s="19"/>
      <c r="E1348" s="19"/>
      <c r="F1348" s="19"/>
      <c r="G1348" s="19"/>
      <c r="H1348" s="19"/>
      <c r="I1348" s="19"/>
      <c r="J1348" s="19"/>
      <c r="U1348" s="8"/>
    </row>
    <row r="1349" spans="3:21" hidden="1" outlineLevel="1" x14ac:dyDescent="0.25">
      <c r="C1349" s="19"/>
      <c r="D1349" s="19"/>
      <c r="E1349" s="19"/>
      <c r="F1349" s="19"/>
      <c r="G1349" s="19"/>
      <c r="H1349" s="19"/>
      <c r="I1349" s="19"/>
      <c r="J1349" s="19"/>
      <c r="U1349" s="8"/>
    </row>
    <row r="1350" spans="3:21" hidden="1" outlineLevel="1" x14ac:dyDescent="0.25">
      <c r="C1350" s="19"/>
      <c r="D1350" s="19"/>
      <c r="E1350" s="19"/>
      <c r="F1350" s="19"/>
      <c r="G1350" s="19"/>
      <c r="H1350" s="19"/>
      <c r="I1350" s="19"/>
      <c r="J1350" s="19"/>
      <c r="U1350" s="8"/>
    </row>
    <row r="1351" spans="3:21" hidden="1" outlineLevel="1" x14ac:dyDescent="0.25">
      <c r="C1351" s="19"/>
      <c r="D1351" s="19"/>
      <c r="E1351" s="19"/>
      <c r="F1351" s="19"/>
      <c r="G1351" s="19"/>
      <c r="H1351" s="19"/>
      <c r="I1351" s="19"/>
      <c r="J1351" s="19"/>
      <c r="U1351" s="8"/>
    </row>
    <row r="1352" spans="3:21" hidden="1" outlineLevel="1" x14ac:dyDescent="0.25">
      <c r="C1352" s="19"/>
      <c r="D1352" s="19"/>
      <c r="E1352" s="19"/>
      <c r="F1352" s="19"/>
      <c r="G1352" s="19"/>
      <c r="H1352" s="19"/>
      <c r="I1352" s="19"/>
      <c r="J1352" s="19"/>
      <c r="U1352" s="8"/>
    </row>
    <row r="1353" spans="3:21" hidden="1" outlineLevel="1" x14ac:dyDescent="0.25">
      <c r="U1353" s="8"/>
    </row>
    <row r="1354" spans="3:21" hidden="1" outlineLevel="1" x14ac:dyDescent="0.25">
      <c r="U1354" s="8"/>
    </row>
    <row r="1355" spans="3:21" hidden="1" outlineLevel="1" x14ac:dyDescent="0.25">
      <c r="U1355" s="8"/>
    </row>
    <row r="1356" spans="3:21" hidden="1" outlineLevel="1" x14ac:dyDescent="0.25">
      <c r="U1356" s="8"/>
    </row>
    <row r="1357" spans="3:21" hidden="1" outlineLevel="1" x14ac:dyDescent="0.25">
      <c r="U1357" s="8"/>
    </row>
    <row r="1358" spans="3:21" hidden="1" outlineLevel="1" x14ac:dyDescent="0.25">
      <c r="U1358" s="8"/>
    </row>
    <row r="1359" spans="3:21" hidden="1" outlineLevel="1" x14ac:dyDescent="0.25">
      <c r="U1359" s="8"/>
    </row>
    <row r="1360" spans="3:21" hidden="1" outlineLevel="1" x14ac:dyDescent="0.25">
      <c r="U1360" s="8"/>
    </row>
    <row r="1361" spans="21:21" hidden="1" outlineLevel="1" x14ac:dyDescent="0.25">
      <c r="U1361" s="8"/>
    </row>
    <row r="1362" spans="21:21" hidden="1" outlineLevel="1" x14ac:dyDescent="0.25">
      <c r="U1362" s="8"/>
    </row>
    <row r="1363" spans="21:21" hidden="1" outlineLevel="1" x14ac:dyDescent="0.25">
      <c r="U1363" s="8"/>
    </row>
    <row r="1364" spans="21:21" hidden="1" outlineLevel="1" x14ac:dyDescent="0.25">
      <c r="U1364" s="8"/>
    </row>
    <row r="1365" spans="21:21" hidden="1" outlineLevel="1" x14ac:dyDescent="0.25">
      <c r="U1365" s="8"/>
    </row>
    <row r="1366" spans="21:21" hidden="1" outlineLevel="1" x14ac:dyDescent="0.25">
      <c r="U1366" s="8"/>
    </row>
    <row r="1367" spans="21:21" s="2" customFormat="1" ht="5.25" hidden="1" customHeight="1" outlineLevel="1" x14ac:dyDescent="0.2"/>
    <row r="1368" spans="21:21" hidden="1" outlineLevel="1" x14ac:dyDescent="0.25">
      <c r="U1368" s="8"/>
    </row>
    <row r="1369" spans="21:21" hidden="1" outlineLevel="1" x14ac:dyDescent="0.25">
      <c r="U1369" s="8"/>
    </row>
    <row r="1370" spans="21:21" hidden="1" outlineLevel="1" x14ac:dyDescent="0.25">
      <c r="U1370" s="8"/>
    </row>
    <row r="1371" spans="21:21" hidden="1" outlineLevel="1" x14ac:dyDescent="0.25">
      <c r="U1371" s="8"/>
    </row>
    <row r="1372" spans="21:21" hidden="1" outlineLevel="1" x14ac:dyDescent="0.25">
      <c r="U1372" s="8"/>
    </row>
    <row r="1373" spans="21:21" hidden="1" outlineLevel="1" x14ac:dyDescent="0.25">
      <c r="U1373" s="8"/>
    </row>
    <row r="1374" spans="21:21" hidden="1" outlineLevel="1" x14ac:dyDescent="0.25">
      <c r="U1374" s="8"/>
    </row>
    <row r="1375" spans="21:21" hidden="1" outlineLevel="1" x14ac:dyDescent="0.25">
      <c r="U1375" s="8"/>
    </row>
    <row r="1376" spans="21:21" hidden="1" outlineLevel="1" x14ac:dyDescent="0.25">
      <c r="U1376" s="8"/>
    </row>
    <row r="1377" spans="2:21" hidden="1" outlineLevel="1" x14ac:dyDescent="0.25">
      <c r="U1377" s="8"/>
    </row>
    <row r="1378" spans="2:21" hidden="1" outlineLevel="1" x14ac:dyDescent="0.25">
      <c r="U1378" s="8"/>
    </row>
    <row r="1379" spans="2:21" hidden="1" outlineLevel="1" x14ac:dyDescent="0.25">
      <c r="B1379" s="47"/>
      <c r="C1379" s="47"/>
      <c r="D1379" s="47"/>
      <c r="E1379" s="47"/>
      <c r="F1379" s="47"/>
      <c r="G1379" s="47"/>
      <c r="H1379" s="47"/>
      <c r="I1379" s="47"/>
      <c r="J1379" s="47"/>
      <c r="U1379" s="8"/>
    </row>
    <row r="1380" spans="2:21" hidden="1" outlineLevel="1" x14ac:dyDescent="0.25">
      <c r="B1380" s="47"/>
      <c r="C1380" s="47"/>
      <c r="D1380" s="47"/>
      <c r="E1380" s="47"/>
      <c r="F1380" s="47"/>
      <c r="G1380" s="47"/>
      <c r="H1380" s="47"/>
      <c r="I1380" s="47"/>
      <c r="J1380" s="47"/>
      <c r="U1380" s="8"/>
    </row>
    <row r="1381" spans="2:21" hidden="1" outlineLevel="1" x14ac:dyDescent="0.25">
      <c r="B1381" s="47"/>
      <c r="C1381" s="47"/>
      <c r="D1381" s="47"/>
      <c r="E1381" s="47"/>
      <c r="F1381" s="47"/>
      <c r="G1381" s="47"/>
      <c r="H1381" s="47"/>
      <c r="I1381" s="47"/>
      <c r="J1381" s="47"/>
      <c r="U1381" s="8"/>
    </row>
    <row r="1382" spans="2:21" hidden="1" outlineLevel="1" x14ac:dyDescent="0.25">
      <c r="B1382" s="47"/>
      <c r="C1382" s="47"/>
      <c r="D1382" s="47"/>
      <c r="E1382" s="47"/>
      <c r="F1382" s="47"/>
      <c r="G1382" s="47"/>
      <c r="H1382" s="47"/>
      <c r="I1382" s="47"/>
      <c r="J1382" s="47"/>
      <c r="U1382" s="8"/>
    </row>
    <row r="1383" spans="2:21" hidden="1" outlineLevel="1" x14ac:dyDescent="0.25">
      <c r="B1383" s="47"/>
      <c r="C1383" s="47"/>
      <c r="D1383" s="47"/>
      <c r="E1383" s="47"/>
      <c r="F1383" s="47"/>
      <c r="G1383" s="47"/>
      <c r="H1383" s="47"/>
      <c r="I1383" s="47"/>
      <c r="J1383" s="47"/>
      <c r="U1383" s="8"/>
    </row>
    <row r="1384" spans="2:21" hidden="1" outlineLevel="1" x14ac:dyDescent="0.25">
      <c r="B1384" s="47"/>
      <c r="C1384" s="47"/>
      <c r="D1384" s="47"/>
      <c r="E1384" s="47"/>
      <c r="F1384" s="47"/>
      <c r="G1384" s="47"/>
      <c r="H1384" s="47"/>
      <c r="I1384" s="47"/>
      <c r="J1384" s="47"/>
      <c r="U1384" s="8"/>
    </row>
    <row r="1385" spans="2:21" hidden="1" outlineLevel="1" x14ac:dyDescent="0.25">
      <c r="B1385" s="47"/>
      <c r="C1385" s="47"/>
      <c r="D1385" s="47"/>
      <c r="E1385" s="47"/>
      <c r="F1385" s="47"/>
      <c r="G1385" s="47"/>
      <c r="H1385" s="47"/>
      <c r="I1385" s="47"/>
      <c r="J1385" s="47"/>
      <c r="U1385" s="8"/>
    </row>
    <row r="1386" spans="2:21" hidden="1" outlineLevel="1" x14ac:dyDescent="0.25">
      <c r="U1386" s="8"/>
    </row>
    <row r="1387" spans="2:21" hidden="1" outlineLevel="1" x14ac:dyDescent="0.25">
      <c r="U1387" s="8"/>
    </row>
    <row r="1388" spans="2:21" hidden="1" outlineLevel="1" x14ac:dyDescent="0.25">
      <c r="U1388" s="8"/>
    </row>
    <row r="1389" spans="2:21" hidden="1" outlineLevel="1" x14ac:dyDescent="0.25">
      <c r="U1389" s="8"/>
    </row>
    <row r="1390" spans="2:21" hidden="1" outlineLevel="1" x14ac:dyDescent="0.25">
      <c r="U1390" s="8"/>
    </row>
    <row r="1391" spans="2:21" hidden="1" outlineLevel="1" x14ac:dyDescent="0.25">
      <c r="U1391" s="8"/>
    </row>
    <row r="1392" spans="2:21" hidden="1" outlineLevel="1" x14ac:dyDescent="0.25">
      <c r="U1392" s="8"/>
    </row>
    <row r="1393" spans="21:21" hidden="1" outlineLevel="1" x14ac:dyDescent="0.25">
      <c r="U1393" s="8"/>
    </row>
    <row r="1394" spans="21:21" hidden="1" outlineLevel="1" x14ac:dyDescent="0.25">
      <c r="U1394" s="8"/>
    </row>
    <row r="1395" spans="21:21" hidden="1" outlineLevel="1" x14ac:dyDescent="0.25">
      <c r="U1395" s="8"/>
    </row>
    <row r="1396" spans="21:21" hidden="1" outlineLevel="1" x14ac:dyDescent="0.25">
      <c r="U1396" s="8"/>
    </row>
    <row r="1397" spans="21:21" hidden="1" outlineLevel="1" x14ac:dyDescent="0.25">
      <c r="U1397" s="8"/>
    </row>
    <row r="1398" spans="21:21" hidden="1" outlineLevel="1" x14ac:dyDescent="0.25">
      <c r="U1398" s="8"/>
    </row>
    <row r="1399" spans="21:21" hidden="1" outlineLevel="1" x14ac:dyDescent="0.25">
      <c r="U1399" s="8"/>
    </row>
    <row r="1400" spans="21:21" s="2" customFormat="1" ht="5.25" hidden="1" customHeight="1" outlineLevel="1" x14ac:dyDescent="0.2"/>
    <row r="1401" spans="21:21" hidden="1" outlineLevel="1" x14ac:dyDescent="0.25">
      <c r="U1401" s="8"/>
    </row>
    <row r="1402" spans="21:21" hidden="1" outlineLevel="1" x14ac:dyDescent="0.25">
      <c r="U1402" s="8"/>
    </row>
    <row r="1403" spans="21:21" hidden="1" outlineLevel="1" x14ac:dyDescent="0.25">
      <c r="U1403" s="8"/>
    </row>
    <row r="1404" spans="21:21" hidden="1" outlineLevel="1" x14ac:dyDescent="0.25">
      <c r="U1404" s="8"/>
    </row>
    <row r="1405" spans="21:21" hidden="1" outlineLevel="1" x14ac:dyDescent="0.25">
      <c r="U1405" s="8"/>
    </row>
    <row r="1406" spans="21:21" hidden="1" outlineLevel="1" x14ac:dyDescent="0.25">
      <c r="U1406" s="8"/>
    </row>
    <row r="1407" spans="21:21" hidden="1" outlineLevel="1" x14ac:dyDescent="0.25">
      <c r="U1407" s="8"/>
    </row>
    <row r="1408" spans="21:21" hidden="1" outlineLevel="1" x14ac:dyDescent="0.25">
      <c r="U1408" s="8"/>
    </row>
    <row r="1409" spans="2:21" hidden="1" outlineLevel="1" x14ac:dyDescent="0.25">
      <c r="U1409" s="8"/>
    </row>
    <row r="1410" spans="2:21" hidden="1" outlineLevel="1" x14ac:dyDescent="0.25">
      <c r="U1410" s="8"/>
    </row>
    <row r="1411" spans="2:21" hidden="1" outlineLevel="1" x14ac:dyDescent="0.25">
      <c r="U1411" s="8"/>
    </row>
    <row r="1412" spans="2:21" hidden="1" outlineLevel="1" x14ac:dyDescent="0.25">
      <c r="U1412" s="8"/>
    </row>
    <row r="1413" spans="2:21" hidden="1" outlineLevel="1" x14ac:dyDescent="0.25">
      <c r="B1413" s="47"/>
      <c r="C1413" s="47"/>
      <c r="D1413" s="47"/>
      <c r="E1413" s="47"/>
      <c r="F1413" s="47"/>
      <c r="G1413" s="47"/>
      <c r="H1413" s="47"/>
      <c r="I1413" s="47"/>
      <c r="J1413" s="47"/>
      <c r="U1413" s="8"/>
    </row>
    <row r="1414" spans="2:21" hidden="1" outlineLevel="1" x14ac:dyDescent="0.25">
      <c r="B1414" s="47"/>
      <c r="C1414" s="47"/>
      <c r="D1414" s="47"/>
      <c r="E1414" s="47"/>
      <c r="F1414" s="47"/>
      <c r="G1414" s="47"/>
      <c r="H1414" s="47"/>
      <c r="I1414" s="47"/>
      <c r="J1414" s="47"/>
      <c r="U1414" s="8"/>
    </row>
    <row r="1415" spans="2:21" hidden="1" outlineLevel="1" x14ac:dyDescent="0.25">
      <c r="B1415" s="47"/>
      <c r="C1415" s="47"/>
      <c r="D1415" s="47"/>
      <c r="E1415" s="47"/>
      <c r="F1415" s="47"/>
      <c r="G1415" s="47"/>
      <c r="H1415" s="47"/>
      <c r="I1415" s="47"/>
      <c r="J1415" s="47"/>
      <c r="U1415" s="8"/>
    </row>
    <row r="1416" spans="2:21" hidden="1" outlineLevel="1" x14ac:dyDescent="0.25">
      <c r="B1416" s="47"/>
      <c r="C1416" s="47"/>
      <c r="D1416" s="47"/>
      <c r="E1416" s="47"/>
      <c r="F1416" s="47"/>
      <c r="G1416" s="47"/>
      <c r="H1416" s="47"/>
      <c r="I1416" s="47"/>
      <c r="J1416" s="47"/>
      <c r="U1416" s="8"/>
    </row>
    <row r="1417" spans="2:21" hidden="1" outlineLevel="1" x14ac:dyDescent="0.25">
      <c r="B1417" s="47"/>
      <c r="C1417" s="47"/>
      <c r="D1417" s="47"/>
      <c r="E1417" s="47"/>
      <c r="F1417" s="47"/>
      <c r="G1417" s="47"/>
      <c r="H1417" s="47"/>
      <c r="I1417" s="47"/>
      <c r="J1417" s="47"/>
      <c r="U1417" s="8"/>
    </row>
    <row r="1418" spans="2:21" hidden="1" outlineLevel="1" x14ac:dyDescent="0.25">
      <c r="B1418" s="47"/>
      <c r="C1418" s="47"/>
      <c r="D1418" s="47"/>
      <c r="E1418" s="47"/>
      <c r="F1418" s="47"/>
      <c r="G1418" s="47"/>
      <c r="H1418" s="47"/>
      <c r="I1418" s="47"/>
      <c r="J1418" s="47"/>
      <c r="U1418" s="8"/>
    </row>
    <row r="1419" spans="2:21" hidden="1" outlineLevel="1" x14ac:dyDescent="0.25">
      <c r="B1419" s="47"/>
      <c r="C1419" s="47"/>
      <c r="D1419" s="47"/>
      <c r="E1419" s="47"/>
      <c r="F1419" s="47"/>
      <c r="G1419" s="47"/>
      <c r="H1419" s="47"/>
      <c r="I1419" s="47"/>
      <c r="J1419" s="47"/>
      <c r="U1419" s="8"/>
    </row>
    <row r="1420" spans="2:21" hidden="1" outlineLevel="1" x14ac:dyDescent="0.25">
      <c r="U1420" s="8"/>
    </row>
    <row r="1421" spans="2:21" hidden="1" outlineLevel="1" x14ac:dyDescent="0.25">
      <c r="U1421" s="8"/>
    </row>
    <row r="1422" spans="2:21" hidden="1" outlineLevel="1" x14ac:dyDescent="0.25">
      <c r="U1422" s="8"/>
    </row>
    <row r="1423" spans="2:21" hidden="1" outlineLevel="1" x14ac:dyDescent="0.25">
      <c r="U1423" s="8"/>
    </row>
    <row r="1424" spans="2:21" hidden="1" outlineLevel="1" x14ac:dyDescent="0.25">
      <c r="U1424" s="8"/>
    </row>
    <row r="1425" spans="21:21" hidden="1" outlineLevel="1" x14ac:dyDescent="0.25">
      <c r="U1425" s="8"/>
    </row>
    <row r="1426" spans="21:21" hidden="1" outlineLevel="1" x14ac:dyDescent="0.25">
      <c r="U1426" s="8"/>
    </row>
    <row r="1427" spans="21:21" hidden="1" outlineLevel="1" x14ac:dyDescent="0.25">
      <c r="U1427" s="8"/>
    </row>
    <row r="1428" spans="21:21" hidden="1" outlineLevel="1" x14ac:dyDescent="0.25">
      <c r="U1428" s="8"/>
    </row>
    <row r="1429" spans="21:21" hidden="1" outlineLevel="1" x14ac:dyDescent="0.25">
      <c r="U1429" s="8"/>
    </row>
    <row r="1430" spans="21:21" hidden="1" outlineLevel="1" x14ac:dyDescent="0.25">
      <c r="U1430" s="8"/>
    </row>
    <row r="1431" spans="21:21" hidden="1" outlineLevel="1" x14ac:dyDescent="0.25">
      <c r="U1431" s="8"/>
    </row>
    <row r="1432" spans="21:21" hidden="1" outlineLevel="1" x14ac:dyDescent="0.25">
      <c r="U1432" s="8"/>
    </row>
    <row r="1433" spans="21:21" s="2" customFormat="1" ht="5.25" hidden="1" customHeight="1" outlineLevel="1" x14ac:dyDescent="0.2"/>
    <row r="1434" spans="21:21" hidden="1" outlineLevel="1" x14ac:dyDescent="0.25">
      <c r="U1434" s="8"/>
    </row>
    <row r="1435" spans="21:21" hidden="1" outlineLevel="1" x14ac:dyDescent="0.25">
      <c r="U1435" s="8"/>
    </row>
    <row r="1436" spans="21:21" hidden="1" outlineLevel="1" x14ac:dyDescent="0.25">
      <c r="U1436" s="8"/>
    </row>
    <row r="1437" spans="21:21" hidden="1" outlineLevel="1" x14ac:dyDescent="0.25">
      <c r="U1437" s="8"/>
    </row>
    <row r="1438" spans="21:21" hidden="1" outlineLevel="1" x14ac:dyDescent="0.25">
      <c r="U1438" s="8"/>
    </row>
    <row r="1439" spans="21:21" hidden="1" outlineLevel="1" x14ac:dyDescent="0.25">
      <c r="U1439" s="8"/>
    </row>
    <row r="1440" spans="21:21" hidden="1" outlineLevel="1" x14ac:dyDescent="0.25">
      <c r="U1440" s="8"/>
    </row>
    <row r="1441" spans="2:21" hidden="1" outlineLevel="1" x14ac:dyDescent="0.25">
      <c r="U1441" s="8"/>
    </row>
    <row r="1442" spans="2:21" hidden="1" outlineLevel="1" x14ac:dyDescent="0.25">
      <c r="U1442" s="8"/>
    </row>
    <row r="1443" spans="2:21" hidden="1" outlineLevel="1" x14ac:dyDescent="0.25">
      <c r="U1443" s="8"/>
    </row>
    <row r="1444" spans="2:21" hidden="1" outlineLevel="1" x14ac:dyDescent="0.25">
      <c r="U1444" s="8"/>
    </row>
    <row r="1445" spans="2:21" hidden="1" outlineLevel="1" x14ac:dyDescent="0.25">
      <c r="B1445" s="47"/>
      <c r="C1445" s="47"/>
      <c r="D1445" s="47"/>
      <c r="E1445" s="47"/>
      <c r="F1445" s="47"/>
      <c r="G1445" s="47"/>
      <c r="H1445" s="47"/>
      <c r="I1445" s="47"/>
      <c r="J1445" s="47"/>
      <c r="U1445" s="8"/>
    </row>
    <row r="1446" spans="2:21" hidden="1" outlineLevel="1" x14ac:dyDescent="0.25">
      <c r="B1446" s="47"/>
      <c r="C1446" s="47"/>
      <c r="D1446" s="47"/>
      <c r="E1446" s="47"/>
      <c r="F1446" s="47"/>
      <c r="G1446" s="47"/>
      <c r="H1446" s="47"/>
      <c r="I1446" s="47"/>
      <c r="J1446" s="47"/>
      <c r="U1446" s="8"/>
    </row>
    <row r="1447" spans="2:21" hidden="1" outlineLevel="1" x14ac:dyDescent="0.25">
      <c r="B1447" s="47"/>
      <c r="C1447" s="47"/>
      <c r="D1447" s="47"/>
      <c r="E1447" s="47"/>
      <c r="F1447" s="47"/>
      <c r="G1447" s="47"/>
      <c r="H1447" s="47"/>
      <c r="I1447" s="47"/>
      <c r="J1447" s="47"/>
      <c r="U1447" s="8"/>
    </row>
    <row r="1448" spans="2:21" hidden="1" outlineLevel="1" x14ac:dyDescent="0.25">
      <c r="B1448" s="47"/>
      <c r="C1448" s="47"/>
      <c r="D1448" s="47"/>
      <c r="E1448" s="47"/>
      <c r="F1448" s="47"/>
      <c r="G1448" s="47"/>
      <c r="H1448" s="47"/>
      <c r="I1448" s="47"/>
      <c r="J1448" s="47"/>
      <c r="U1448" s="8"/>
    </row>
    <row r="1449" spans="2:21" hidden="1" outlineLevel="1" x14ac:dyDescent="0.25">
      <c r="B1449" s="47"/>
      <c r="C1449" s="47"/>
      <c r="D1449" s="47"/>
      <c r="E1449" s="47"/>
      <c r="F1449" s="47"/>
      <c r="G1449" s="47"/>
      <c r="H1449" s="47"/>
      <c r="I1449" s="47"/>
      <c r="J1449" s="47"/>
      <c r="U1449" s="8"/>
    </row>
    <row r="1450" spans="2:21" hidden="1" outlineLevel="1" x14ac:dyDescent="0.25">
      <c r="B1450" s="47"/>
      <c r="C1450" s="47"/>
      <c r="D1450" s="47"/>
      <c r="E1450" s="47"/>
      <c r="F1450" s="47"/>
      <c r="G1450" s="47"/>
      <c r="H1450" s="47"/>
      <c r="I1450" s="47"/>
      <c r="J1450" s="47"/>
      <c r="U1450" s="8"/>
    </row>
    <row r="1451" spans="2:21" hidden="1" outlineLevel="1" x14ac:dyDescent="0.25">
      <c r="B1451" s="47"/>
      <c r="C1451" s="47"/>
      <c r="D1451" s="47"/>
      <c r="E1451" s="47"/>
      <c r="F1451" s="47"/>
      <c r="G1451" s="47"/>
      <c r="H1451" s="47"/>
      <c r="I1451" s="47"/>
      <c r="J1451" s="47"/>
      <c r="U1451" s="8"/>
    </row>
    <row r="1452" spans="2:21" hidden="1" outlineLevel="1" x14ac:dyDescent="0.25">
      <c r="U1452" s="8"/>
    </row>
    <row r="1453" spans="2:21" hidden="1" outlineLevel="1" x14ac:dyDescent="0.25">
      <c r="U1453" s="8"/>
    </row>
    <row r="1454" spans="2:21" hidden="1" outlineLevel="1" x14ac:dyDescent="0.25">
      <c r="U1454" s="8"/>
    </row>
    <row r="1455" spans="2:21" hidden="1" outlineLevel="1" x14ac:dyDescent="0.25">
      <c r="U1455" s="8"/>
    </row>
    <row r="1456" spans="2:21" hidden="1" outlineLevel="1" x14ac:dyDescent="0.25">
      <c r="U1456" s="8"/>
    </row>
    <row r="1457" spans="1:21" hidden="1" outlineLevel="1" x14ac:dyDescent="0.25">
      <c r="U1457" s="8"/>
    </row>
    <row r="1458" spans="1:21" hidden="1" outlineLevel="1" x14ac:dyDescent="0.25">
      <c r="U1458" s="8"/>
    </row>
    <row r="1459" spans="1:21" hidden="1" outlineLevel="1" x14ac:dyDescent="0.25">
      <c r="U1459" s="8"/>
    </row>
    <row r="1460" spans="1:21" hidden="1" outlineLevel="1" x14ac:dyDescent="0.25">
      <c r="U1460" s="8"/>
    </row>
    <row r="1461" spans="1:21" hidden="1" outlineLevel="1" x14ac:dyDescent="0.25">
      <c r="U1461" s="8"/>
    </row>
    <row r="1462" spans="1:21" hidden="1" outlineLevel="1" x14ac:dyDescent="0.25">
      <c r="U1462" s="8"/>
    </row>
    <row r="1463" spans="1:21" hidden="1" outlineLevel="1" x14ac:dyDescent="0.25">
      <c r="U1463" s="8"/>
    </row>
    <row r="1464" spans="1:21" hidden="1" outlineLevel="1" x14ac:dyDescent="0.25">
      <c r="U1464" s="8"/>
    </row>
    <row r="1465" spans="1:21" hidden="1" outlineLevel="1" x14ac:dyDescent="0.25">
      <c r="U1465" s="8"/>
    </row>
    <row r="1466" spans="1:21" s="2" customFormat="1" ht="5.25" hidden="1" customHeight="1" outlineLevel="1" x14ac:dyDescent="0.2"/>
    <row r="1467" spans="1:21" collapsed="1" x14ac:dyDescent="0.25"/>
    <row r="1468" spans="1:21" x14ac:dyDescent="0.25">
      <c r="B1468" s="8" t="s">
        <v>3</v>
      </c>
      <c r="C1468" s="8" t="s">
        <v>4</v>
      </c>
      <c r="D1468" s="8" t="s">
        <v>5</v>
      </c>
      <c r="E1468" s="8" t="s">
        <v>6</v>
      </c>
      <c r="F1468" s="8" t="s">
        <v>146</v>
      </c>
      <c r="G1468" s="8" t="s">
        <v>7</v>
      </c>
      <c r="H1468" s="8" t="s">
        <v>8</v>
      </c>
      <c r="I1468" s="8" t="s">
        <v>9</v>
      </c>
      <c r="J1468" s="8" t="s">
        <v>147</v>
      </c>
      <c r="K1468" s="8" t="s">
        <v>10</v>
      </c>
    </row>
    <row r="1469" spans="1:21" x14ac:dyDescent="0.25">
      <c r="A1469" s="8" t="s">
        <v>16</v>
      </c>
      <c r="B1469" s="26">
        <v>-0.76827418815143078</v>
      </c>
      <c r="C1469" s="26">
        <v>-3.3703575638304839</v>
      </c>
      <c r="D1469" s="26">
        <v>-4.0944154786328131</v>
      </c>
      <c r="E1469" s="26">
        <v>4.2712782581518915</v>
      </c>
      <c r="F1469" s="26"/>
      <c r="G1469" s="26">
        <v>9.1539963732738165</v>
      </c>
      <c r="H1469" s="26">
        <v>-1.3870602450111884</v>
      </c>
      <c r="I1469" s="26">
        <v>-9.5175912207126903</v>
      </c>
      <c r="J1469" s="26"/>
      <c r="K1469" s="26">
        <v>1.3955961189136505</v>
      </c>
    </row>
    <row r="1470" spans="1:21" hidden="1" outlineLevel="1" x14ac:dyDescent="0.25">
      <c r="A1470" s="8" t="s">
        <v>17</v>
      </c>
      <c r="B1470" s="26">
        <v>-2.1897752901749383</v>
      </c>
      <c r="C1470" s="26">
        <v>-6.2747992986989019</v>
      </c>
      <c r="D1470" s="26">
        <v>-4.0168761536433149</v>
      </c>
      <c r="E1470" s="26">
        <v>25.181246232087926</v>
      </c>
      <c r="F1470" s="26"/>
      <c r="G1470" s="26">
        <v>0.84557467593800317</v>
      </c>
      <c r="H1470" s="26">
        <v>-5.0271454532073525</v>
      </c>
      <c r="I1470" s="26">
        <v>-9.2819455787604177</v>
      </c>
      <c r="J1470" s="26"/>
      <c r="K1470" s="26">
        <v>7.1536787907093302</v>
      </c>
    </row>
    <row r="1471" spans="1:21" hidden="1" outlineLevel="1" x14ac:dyDescent="0.25">
      <c r="A1471" s="8" t="s">
        <v>18</v>
      </c>
      <c r="B1471" s="26">
        <v>-0.7866248048449912</v>
      </c>
      <c r="C1471" s="26">
        <v>-5.4989502618934241</v>
      </c>
      <c r="D1471" s="26">
        <v>-0.7992256391585042</v>
      </c>
      <c r="E1471" s="26">
        <v>1.3383216230191319</v>
      </c>
      <c r="F1471" s="26"/>
      <c r="G1471" s="26">
        <v>3.426644426716948</v>
      </c>
      <c r="H1471" s="26">
        <v>-1.0001724435247457</v>
      </c>
      <c r="I1471" s="26">
        <v>2.6471133229213541E-2</v>
      </c>
      <c r="J1471" s="26"/>
      <c r="K1471" s="26">
        <v>5.2488070892978875</v>
      </c>
    </row>
    <row r="1472" spans="1:21" hidden="1" outlineLevel="1" x14ac:dyDescent="0.25">
      <c r="A1472" s="8" t="s">
        <v>19</v>
      </c>
      <c r="B1472" s="26">
        <v>-0.36478048708974592</v>
      </c>
      <c r="C1472" s="26">
        <v>-1.033674672658353</v>
      </c>
      <c r="D1472" s="26">
        <v>-5.8436946534689076</v>
      </c>
      <c r="E1472" s="26">
        <v>8.0498728967437359</v>
      </c>
      <c r="F1472" s="26"/>
      <c r="G1472" s="26">
        <v>10.657866262713698</v>
      </c>
      <c r="H1472" s="26">
        <v>-1.2604653314214349</v>
      </c>
      <c r="I1472" s="26">
        <v>-9.2415979367595309</v>
      </c>
      <c r="J1472" s="26"/>
      <c r="K1472" s="26">
        <v>7.8857919782460915</v>
      </c>
    </row>
    <row r="1473" spans="1:11" hidden="1" outlineLevel="1" x14ac:dyDescent="0.25">
      <c r="A1473" s="8" t="s">
        <v>20</v>
      </c>
      <c r="B1473" s="26">
        <v>-0.4678217542752145</v>
      </c>
      <c r="C1473" s="26">
        <v>-0.54799238003613193</v>
      </c>
      <c r="D1473" s="26">
        <v>-1.9659536687232173</v>
      </c>
      <c r="E1473" s="26">
        <v>3.7952098705697352</v>
      </c>
      <c r="F1473" s="26"/>
      <c r="G1473" s="26">
        <v>8.884412711544341</v>
      </c>
      <c r="H1473" s="26">
        <v>0.98534730594454245</v>
      </c>
      <c r="I1473" s="26">
        <v>-3.7502038154247512</v>
      </c>
      <c r="J1473" s="26"/>
      <c r="K1473" s="26">
        <v>1.1813617465979054</v>
      </c>
    </row>
    <row r="1474" spans="1:11" collapsed="1" x14ac:dyDescent="0.25">
      <c r="A1474" s="12">
        <v>2005</v>
      </c>
      <c r="B1474" s="26">
        <v>-0.2457955451736476</v>
      </c>
      <c r="C1474" s="26">
        <v>-1.9090736663285586</v>
      </c>
      <c r="D1474" s="26">
        <v>-1.2148115671982609</v>
      </c>
      <c r="E1474" s="26">
        <v>1.180262381406328</v>
      </c>
      <c r="F1474" s="26">
        <v>-3.2</v>
      </c>
      <c r="G1474" s="26">
        <v>5.3595194417467003</v>
      </c>
      <c r="H1474" s="26">
        <v>-0.46557644183204328</v>
      </c>
      <c r="I1474" s="26">
        <v>2.1284724117229712</v>
      </c>
      <c r="J1474" s="26">
        <v>-4.3</v>
      </c>
      <c r="K1474" s="26">
        <v>-0.93594484773775277</v>
      </c>
    </row>
    <row r="1475" spans="1:11" hidden="1" outlineLevel="1" x14ac:dyDescent="0.25">
      <c r="A1475" s="12" t="s">
        <v>122</v>
      </c>
      <c r="B1475" s="26">
        <v>-1.0743794045281738</v>
      </c>
      <c r="C1475" s="26">
        <v>-3.3717009650040692</v>
      </c>
      <c r="D1475" s="26">
        <v>-6.2632411579132397</v>
      </c>
      <c r="E1475" s="26">
        <v>2.4677900410289015</v>
      </c>
      <c r="F1475" s="26">
        <v>-3.7</v>
      </c>
      <c r="G1475" s="26">
        <v>2.1116084319953798</v>
      </c>
      <c r="H1475" s="26">
        <v>-1.7314599248920761</v>
      </c>
      <c r="I1475" s="26">
        <v>-2.2286421791167972</v>
      </c>
      <c r="J1475" s="26">
        <v>-3.9</v>
      </c>
      <c r="K1475" s="26">
        <v>-1.6764651846408232</v>
      </c>
    </row>
    <row r="1476" spans="1:11" hidden="1" outlineLevel="1" x14ac:dyDescent="0.25">
      <c r="A1476" s="12">
        <v>2007</v>
      </c>
      <c r="B1476" s="26">
        <v>-0.3</v>
      </c>
      <c r="C1476" s="26">
        <v>-4</v>
      </c>
      <c r="D1476" s="26">
        <v>-14.2</v>
      </c>
      <c r="E1476" s="26">
        <v>-5</v>
      </c>
      <c r="F1476" s="26">
        <v>-5.4</v>
      </c>
      <c r="G1476" s="26">
        <v>8.5</v>
      </c>
      <c r="H1476" s="26">
        <v>-1.7</v>
      </c>
      <c r="I1476" s="26">
        <v>-8.1</v>
      </c>
      <c r="J1476" s="26">
        <v>-4.4000000000000004</v>
      </c>
      <c r="K1476" s="26">
        <v>-1.2</v>
      </c>
    </row>
    <row r="1477" spans="1:11" hidden="1" outlineLevel="1" x14ac:dyDescent="0.25">
      <c r="A1477" s="12">
        <v>2008</v>
      </c>
      <c r="B1477" s="26">
        <v>-1.1000000000000001</v>
      </c>
      <c r="C1477" s="26">
        <v>-4</v>
      </c>
      <c r="D1477" s="26">
        <v>-7.1</v>
      </c>
      <c r="E1477" s="26">
        <v>-4.2</v>
      </c>
      <c r="F1477" s="26">
        <v>-12.4</v>
      </c>
      <c r="G1477" s="26">
        <v>8.5</v>
      </c>
      <c r="H1477" s="26">
        <v>-2.7</v>
      </c>
      <c r="I1477" s="26">
        <v>-6.2</v>
      </c>
      <c r="J1477" s="26">
        <v>-6.7</v>
      </c>
      <c r="K1477" s="26">
        <v>-5</v>
      </c>
    </row>
    <row r="1478" spans="1:11" hidden="1" outlineLevel="1" x14ac:dyDescent="0.25">
      <c r="A1478" s="12">
        <v>2009</v>
      </c>
      <c r="B1478" s="26">
        <v>-2.1</v>
      </c>
      <c r="C1478" s="26">
        <v>-6.9</v>
      </c>
      <c r="D1478" s="26">
        <v>-4.2</v>
      </c>
      <c r="E1478" s="26">
        <v>-7.7</v>
      </c>
      <c r="F1478" s="26">
        <v>-16.600000000000001</v>
      </c>
      <c r="G1478" s="26">
        <v>3.8</v>
      </c>
      <c r="H1478" s="26">
        <v>-5.3</v>
      </c>
      <c r="I1478" s="26">
        <v>-8.6999999999999993</v>
      </c>
      <c r="J1478" s="26">
        <v>-19.399999999999999</v>
      </c>
      <c r="K1478" s="26">
        <v>-1.9</v>
      </c>
    </row>
    <row r="1479" spans="1:11" collapsed="1" x14ac:dyDescent="0.25">
      <c r="A1479" s="12">
        <v>2010</v>
      </c>
      <c r="B1479" s="26">
        <v>-3.8140000000000001</v>
      </c>
      <c r="C1479" s="26">
        <v>-5.8250000000000002</v>
      </c>
      <c r="D1479" s="26">
        <v>-3.9209999999999998</v>
      </c>
      <c r="E1479" s="26">
        <v>-7.7629999999999999</v>
      </c>
      <c r="F1479" s="26">
        <v>-17.2</v>
      </c>
      <c r="G1479" s="26">
        <v>2.8260000000000001</v>
      </c>
      <c r="H1479" s="26">
        <v>-8.5030000000000001</v>
      </c>
      <c r="I1479" s="26">
        <v>-8.1120000000000001</v>
      </c>
      <c r="J1479" s="26">
        <v>-23.5</v>
      </c>
      <c r="K1479" s="26">
        <v>-4.9059999999999997</v>
      </c>
    </row>
    <row r="1480" spans="1:11" hidden="1" outlineLevel="1" x14ac:dyDescent="0.25">
      <c r="A1480" s="12">
        <v>2011</v>
      </c>
      <c r="B1480" s="19">
        <v>-17.179173866832478</v>
      </c>
      <c r="C1480" s="19">
        <v>-17.761116621020353</v>
      </c>
      <c r="D1480" s="19">
        <v>-18.741719023806471</v>
      </c>
      <c r="E1480" s="19">
        <v>-19.21529175050302</v>
      </c>
      <c r="F1480" s="19">
        <v>-17.185473411154348</v>
      </c>
      <c r="G1480" s="19">
        <v>-11.344010048673262</v>
      </c>
      <c r="H1480" s="19">
        <v>-21.700689117149917</v>
      </c>
      <c r="I1480" s="19">
        <v>-21.846493521585035</v>
      </c>
      <c r="J1480" s="19">
        <v>-23.547133909458495</v>
      </c>
      <c r="K1480" s="19">
        <v>-23.07850813929528</v>
      </c>
    </row>
    <row r="1481" spans="1:11" hidden="1" outlineLevel="1" x14ac:dyDescent="0.25">
      <c r="A1481" s="12">
        <v>2012</v>
      </c>
      <c r="B1481" s="19">
        <v>-5.8601904808963221</v>
      </c>
      <c r="C1481" s="19">
        <v>-6.4323265642717242</v>
      </c>
      <c r="D1481" s="19">
        <v>-12.389877111273217</v>
      </c>
      <c r="E1481" s="19">
        <v>-9.3631645392060605</v>
      </c>
      <c r="F1481" s="19">
        <v>-11.756248149871018</v>
      </c>
      <c r="G1481" s="19">
        <v>8.9679911699779264</v>
      </c>
      <c r="H1481" s="19">
        <v>-13.840262582056893</v>
      </c>
      <c r="I1481" s="19">
        <v>-14.014975813398713</v>
      </c>
      <c r="J1481" s="19">
        <v>-15.749979384843737</v>
      </c>
      <c r="K1481" s="19">
        <v>-11.78849889565981</v>
      </c>
    </row>
    <row r="1482" spans="1:11" hidden="1" outlineLevel="1" x14ac:dyDescent="0.25">
      <c r="A1482" s="12">
        <v>2013</v>
      </c>
      <c r="B1482" s="19">
        <v>-7.1257696850511723</v>
      </c>
      <c r="C1482" s="19">
        <v>2.724941986380029</v>
      </c>
      <c r="D1482" s="19">
        <v>-14.945402826206642</v>
      </c>
      <c r="E1482" s="19">
        <v>-7.2299805550645218</v>
      </c>
      <c r="F1482" s="19">
        <v>-19.249152689667159</v>
      </c>
      <c r="G1482" s="19">
        <v>-10.569512561305174</v>
      </c>
      <c r="H1482" s="19">
        <v>-16.916242945745097</v>
      </c>
      <c r="I1482" s="19">
        <v>-20.427553444180525</v>
      </c>
      <c r="J1482" s="19">
        <v>-21.771358380278709</v>
      </c>
      <c r="K1482" s="19">
        <v>-12.412260494864359</v>
      </c>
    </row>
    <row r="1483" spans="1:11" hidden="1" outlineLevel="1" x14ac:dyDescent="0.25">
      <c r="A1483" s="12">
        <v>2014</v>
      </c>
      <c r="B1483" s="19">
        <v>-4.3497146442403993</v>
      </c>
      <c r="C1483" s="19">
        <v>-1.407193306255283</v>
      </c>
      <c r="D1483" s="19">
        <v>-5.0148825035034692</v>
      </c>
      <c r="E1483" s="19">
        <v>-3.4885162295691594</v>
      </c>
      <c r="F1483" s="19">
        <v>-8.7143107374321254</v>
      </c>
      <c r="G1483" s="19">
        <v>0.10019036168720569</v>
      </c>
      <c r="H1483" s="19">
        <v>-9.1141240705991908</v>
      </c>
      <c r="I1483" s="19">
        <v>-13.906710594763309</v>
      </c>
      <c r="J1483" s="19">
        <v>-8.0852156057494859</v>
      </c>
      <c r="K1483" s="19">
        <v>-7.5241456674601226</v>
      </c>
    </row>
    <row r="1484" spans="1:11" collapsed="1" x14ac:dyDescent="0.25">
      <c r="A1484" s="12">
        <v>2015</v>
      </c>
      <c r="B1484" s="19">
        <v>-5.4038762654542483</v>
      </c>
      <c r="C1484" s="19">
        <v>-0.21260864460402432</v>
      </c>
      <c r="D1484" s="19">
        <v>-1.1042584434654918</v>
      </c>
      <c r="E1484" s="19">
        <v>-0.69369096956653209</v>
      </c>
      <c r="F1484" s="19">
        <v>-7.5659797943833729</v>
      </c>
      <c r="G1484" s="19">
        <v>-6.2295214594878843</v>
      </c>
      <c r="H1484" s="19">
        <v>-5.3112718573788236</v>
      </c>
      <c r="I1484" s="19">
        <v>-14.55449059282925</v>
      </c>
      <c r="J1484" s="19">
        <v>-7.759958613554061</v>
      </c>
      <c r="K1484" s="19">
        <v>-5.7038431720013287</v>
      </c>
    </row>
    <row r="1485" spans="1:11" hidden="1" outlineLevel="1" x14ac:dyDescent="0.25">
      <c r="A1485" s="12">
        <v>2016</v>
      </c>
      <c r="B1485" s="19">
        <v>-6.270909012592071</v>
      </c>
      <c r="C1485" s="19">
        <v>4.6615629500492686</v>
      </c>
      <c r="D1485" s="19">
        <v>-8.7595938408733378</v>
      </c>
      <c r="E1485" s="19">
        <v>-4.8013422339628029</v>
      </c>
      <c r="F1485" s="19">
        <v>-11.402714932126697</v>
      </c>
      <c r="G1485" s="19">
        <v>-11.758450747428478</v>
      </c>
      <c r="H1485" s="19">
        <v>-13.883856755699192</v>
      </c>
      <c r="I1485" s="19">
        <v>-12.063469062454717</v>
      </c>
      <c r="J1485" s="19">
        <v>-10.878112712975097</v>
      </c>
      <c r="K1485" s="19">
        <v>-9.7541723049165547</v>
      </c>
    </row>
    <row r="1486" spans="1:11" hidden="1" outlineLevel="1" x14ac:dyDescent="0.25">
      <c r="A1486" s="12">
        <v>2017</v>
      </c>
      <c r="B1486" s="19">
        <v>-4.0364375336994449</v>
      </c>
      <c r="C1486" s="19">
        <v>-2.3089780551934562</v>
      </c>
      <c r="D1486" s="19">
        <v>-9.2341906787855343</v>
      </c>
      <c r="E1486" s="19">
        <v>-6.665830451377067</v>
      </c>
      <c r="F1486" s="19">
        <v>-6.7993291328588912</v>
      </c>
      <c r="G1486" s="19">
        <v>10.318021201413428</v>
      </c>
      <c r="H1486" s="19">
        <v>-0.69798891942590413</v>
      </c>
      <c r="I1486" s="19">
        <v>5.5555555555555554</v>
      </c>
      <c r="J1486" s="19">
        <v>5.7333970377448642</v>
      </c>
      <c r="K1486" s="19">
        <v>-7.5779321430621733</v>
      </c>
    </row>
    <row r="1487" spans="1:11" hidden="1" outlineLevel="1" x14ac:dyDescent="0.25">
      <c r="A1487" s="12">
        <v>2018</v>
      </c>
      <c r="B1487" s="19">
        <v>-2.5547300788346474</v>
      </c>
      <c r="C1487" s="19">
        <v>-4.6871255810981358</v>
      </c>
      <c r="D1487" s="19">
        <v>0.24362316369040368</v>
      </c>
      <c r="E1487" s="19">
        <v>-4.1828179933291265</v>
      </c>
      <c r="F1487" s="19">
        <v>1.1834858209294914</v>
      </c>
      <c r="G1487" s="19">
        <v>7.7809276795946678</v>
      </c>
      <c r="H1487" s="19">
        <v>1.1503625826368058</v>
      </c>
      <c r="I1487" s="19">
        <v>-3.2529239766081872</v>
      </c>
      <c r="J1487" s="19">
        <v>4.0791529248394376</v>
      </c>
      <c r="K1487" s="19">
        <v>-5.4377853383349324</v>
      </c>
    </row>
    <row r="1488" spans="1:11" hidden="1" outlineLevel="1" x14ac:dyDescent="0.25">
      <c r="A1488" s="12">
        <v>2019</v>
      </c>
      <c r="B1488" s="19">
        <v>-1.7613063021741124</v>
      </c>
      <c r="C1488" s="19">
        <v>-4.1029802966770372</v>
      </c>
      <c r="D1488" s="19">
        <v>1.2734485967576039</v>
      </c>
      <c r="E1488" s="19">
        <v>2.5922125614300375</v>
      </c>
      <c r="F1488" s="19">
        <v>-2.2926314824155165</v>
      </c>
      <c r="G1488" s="19">
        <v>8.4862522713204598</v>
      </c>
      <c r="H1488" s="19">
        <v>-3.803449436065478</v>
      </c>
      <c r="I1488" s="19">
        <v>-0.44215180545320559</v>
      </c>
      <c r="J1488" s="19">
        <v>0.73954844042284773</v>
      </c>
      <c r="K1488" s="19">
        <v>-6.9309266796437212</v>
      </c>
    </row>
    <row r="1489" spans="1:12" collapsed="1" x14ac:dyDescent="0.25">
      <c r="A1489" s="12">
        <v>2020</v>
      </c>
      <c r="B1489" s="26">
        <v>-1.7</v>
      </c>
      <c r="C1489" s="26">
        <v>-4.5</v>
      </c>
      <c r="D1489" s="26">
        <v>-2.5</v>
      </c>
      <c r="E1489" s="26">
        <v>-0.4</v>
      </c>
      <c r="F1489" s="26">
        <v>-4.4000000000000004</v>
      </c>
      <c r="G1489" s="26">
        <v>6.6</v>
      </c>
      <c r="H1489" s="26">
        <v>0.2</v>
      </c>
      <c r="I1489" s="26">
        <v>-0.5</v>
      </c>
      <c r="J1489" s="26">
        <v>0.1</v>
      </c>
      <c r="K1489" s="26">
        <v>-4.5999999999999996</v>
      </c>
    </row>
    <row r="1490" spans="1:12" x14ac:dyDescent="0.25">
      <c r="A1490" s="12">
        <v>2021</v>
      </c>
      <c r="B1490" s="26">
        <v>-0.2</v>
      </c>
      <c r="C1490" s="26">
        <v>-5.6</v>
      </c>
      <c r="D1490" s="26">
        <v>-3.4</v>
      </c>
      <c r="E1490" s="26">
        <v>-5.3</v>
      </c>
      <c r="F1490" s="26">
        <v>3.1</v>
      </c>
      <c r="G1490" s="26">
        <v>10.4</v>
      </c>
      <c r="H1490" s="26">
        <v>-1.1000000000000001</v>
      </c>
      <c r="I1490" s="26">
        <v>-0.2</v>
      </c>
      <c r="J1490" s="26">
        <v>-5.0999999999999996</v>
      </c>
      <c r="K1490" s="26">
        <v>-1.5</v>
      </c>
    </row>
    <row r="1491" spans="1:12" x14ac:dyDescent="0.25">
      <c r="A1491" s="12">
        <v>2022</v>
      </c>
      <c r="B1491" s="26">
        <v>11.698303990211405</v>
      </c>
      <c r="C1491" s="26">
        <v>14.205342508232306</v>
      </c>
      <c r="D1491" s="26">
        <v>8.3576410906785039</v>
      </c>
      <c r="E1491" s="26">
        <v>8.2609964257057413</v>
      </c>
      <c r="F1491" s="26">
        <v>7.2774771412576973</v>
      </c>
      <c r="G1491" s="26">
        <v>16.478361155635479</v>
      </c>
      <c r="H1491" s="26">
        <v>3.3538039589792512</v>
      </c>
      <c r="I1491" s="26">
        <v>6.4826749564030637</v>
      </c>
      <c r="J1491" s="26">
        <v>-1.4168696037192827</v>
      </c>
      <c r="K1491" s="26">
        <v>8.3464853708874589</v>
      </c>
    </row>
    <row r="1492" spans="1:12" x14ac:dyDescent="0.25">
      <c r="A1492" s="12">
        <v>2023</v>
      </c>
      <c r="B1492" s="26">
        <v>1.2901454258334661</v>
      </c>
      <c r="C1492" s="26">
        <v>0.45764473221174579</v>
      </c>
      <c r="D1492" s="26">
        <v>-2.827799843185645</v>
      </c>
      <c r="E1492" s="26">
        <v>1.8829637483775434</v>
      </c>
      <c r="F1492" s="26">
        <v>-6.9503546099290787</v>
      </c>
      <c r="G1492" s="26">
        <v>23.545653257660007</v>
      </c>
      <c r="H1492" s="26">
        <v>0.14997000599880023</v>
      </c>
      <c r="I1492" s="26">
        <v>-0.3061497837817152</v>
      </c>
      <c r="J1492" s="26">
        <v>-4.558455488022882</v>
      </c>
      <c r="K1492" s="26">
        <v>-1.0725010725010724</v>
      </c>
    </row>
    <row r="1494" spans="1:12" x14ac:dyDescent="0.25">
      <c r="F1494" s="19"/>
    </row>
    <row r="1495" spans="1:12" x14ac:dyDescent="0.25">
      <c r="A1495" s="19"/>
      <c r="B1495" s="19"/>
      <c r="C1495" s="19"/>
      <c r="D1495" s="19"/>
      <c r="F1495" s="19"/>
      <c r="G1495" s="19"/>
      <c r="H1495" s="19"/>
      <c r="J1495" s="19"/>
      <c r="K1495" s="19"/>
      <c r="L1495" s="19"/>
    </row>
    <row r="1496" spans="1:12" x14ac:dyDescent="0.25">
      <c r="A1496" s="19"/>
      <c r="B1496" s="19"/>
      <c r="C1496" s="19"/>
      <c r="D1496" s="19"/>
      <c r="F1496" s="19"/>
      <c r="G1496" s="19"/>
      <c r="H1496" s="19"/>
      <c r="J1496" s="19"/>
      <c r="K1496" s="19"/>
      <c r="L1496" s="19"/>
    </row>
    <row r="1497" spans="1:12" x14ac:dyDescent="0.25">
      <c r="A1497" s="19"/>
      <c r="B1497" s="19"/>
      <c r="C1497" s="19"/>
      <c r="D1497" s="19"/>
      <c r="F1497" s="19"/>
      <c r="G1497" s="19"/>
      <c r="H1497" s="19"/>
      <c r="J1497" s="19"/>
      <c r="K1497" s="19"/>
      <c r="L1497" s="19"/>
    </row>
    <row r="1498" spans="1:12" x14ac:dyDescent="0.25">
      <c r="A1498" s="19"/>
      <c r="B1498" s="19"/>
      <c r="C1498" s="19"/>
      <c r="D1498" s="19"/>
      <c r="F1498" s="19"/>
      <c r="G1498" s="19"/>
      <c r="H1498" s="19"/>
      <c r="J1498" s="19"/>
      <c r="K1498" s="19"/>
      <c r="L1498" s="19"/>
    </row>
    <row r="1499" spans="1:12" x14ac:dyDescent="0.25">
      <c r="A1499" s="19"/>
      <c r="B1499" s="19"/>
      <c r="C1499" s="19"/>
      <c r="D1499" s="19"/>
      <c r="F1499" s="19"/>
      <c r="G1499" s="19"/>
      <c r="H1499" s="19"/>
      <c r="J1499" s="19"/>
      <c r="K1499" s="19"/>
      <c r="L1499" s="19"/>
    </row>
    <row r="1500" spans="1:12" x14ac:dyDescent="0.25">
      <c r="A1500" s="19"/>
      <c r="B1500" s="19"/>
      <c r="C1500" s="19"/>
      <c r="D1500" s="19"/>
      <c r="F1500" s="19"/>
      <c r="G1500" s="19"/>
      <c r="H1500" s="19"/>
      <c r="J1500" s="19"/>
      <c r="K1500" s="19"/>
      <c r="L1500" s="19"/>
    </row>
    <row r="1501" spans="1:12" x14ac:dyDescent="0.25">
      <c r="A1501" s="19"/>
      <c r="B1501" s="19"/>
      <c r="C1501" s="19"/>
      <c r="D1501" s="19"/>
      <c r="F1501" s="19"/>
      <c r="G1501" s="19"/>
      <c r="H1501" s="19"/>
      <c r="J1501" s="19"/>
      <c r="K1501" s="19"/>
      <c r="L1501" s="19"/>
    </row>
    <row r="1502" spans="1:12" x14ac:dyDescent="0.25">
      <c r="A1502" s="19"/>
      <c r="B1502" s="19"/>
      <c r="C1502" s="19"/>
      <c r="D1502" s="19"/>
      <c r="F1502" s="19"/>
      <c r="G1502" s="19"/>
      <c r="H1502" s="19"/>
      <c r="J1502" s="19"/>
      <c r="K1502" s="19"/>
      <c r="L1502" s="19"/>
    </row>
    <row r="1503" spans="1:12" x14ac:dyDescent="0.25">
      <c r="A1503" s="19"/>
      <c r="B1503" s="19"/>
      <c r="C1503" s="19"/>
      <c r="D1503" s="19"/>
      <c r="F1503" s="19"/>
      <c r="G1503" s="19"/>
      <c r="H1503" s="19"/>
      <c r="J1503" s="19"/>
      <c r="K1503" s="19"/>
      <c r="L1503" s="19"/>
    </row>
    <row r="1504" spans="1:12" x14ac:dyDescent="0.25">
      <c r="A1504" s="19"/>
      <c r="B1504" s="19"/>
      <c r="C1504" s="19"/>
      <c r="D1504" s="19"/>
      <c r="F1504" s="19"/>
      <c r="G1504" s="19"/>
      <c r="H1504" s="19"/>
      <c r="J1504" s="19"/>
      <c r="K1504" s="19"/>
      <c r="L1504" s="19"/>
    </row>
    <row r="1507" spans="1:21" x14ac:dyDescent="0.25">
      <c r="I1507" s="8" t="s">
        <v>79</v>
      </c>
    </row>
    <row r="1509" spans="1:21" s="2" customFormat="1" ht="4.5" customHeight="1" x14ac:dyDescent="0.2"/>
    <row r="1510" spans="1:21" s="31" customFormat="1" ht="4.5" customHeight="1" x14ac:dyDescent="0.2">
      <c r="U1510" s="2"/>
    </row>
    <row r="1511" spans="1:21" s="31" customFormat="1" ht="4.5" customHeight="1" x14ac:dyDescent="0.2">
      <c r="U1511" s="2"/>
    </row>
    <row r="1512" spans="1:21" x14ac:dyDescent="0.25">
      <c r="B1512" s="8" t="s">
        <v>3</v>
      </c>
      <c r="C1512" s="8" t="s">
        <v>4</v>
      </c>
      <c r="D1512" s="8" t="s">
        <v>5</v>
      </c>
      <c r="E1512" s="8" t="s">
        <v>6</v>
      </c>
      <c r="F1512" s="8" t="s">
        <v>146</v>
      </c>
      <c r="G1512" s="8" t="s">
        <v>7</v>
      </c>
      <c r="H1512" s="8" t="s">
        <v>8</v>
      </c>
      <c r="I1512" s="8" t="s">
        <v>9</v>
      </c>
      <c r="J1512" s="8" t="s">
        <v>147</v>
      </c>
      <c r="K1512" s="8" t="s">
        <v>10</v>
      </c>
      <c r="U1512" s="2"/>
    </row>
    <row r="1513" spans="1:21" x14ac:dyDescent="0.25">
      <c r="A1513" s="8" t="s">
        <v>16</v>
      </c>
      <c r="B1513" s="26">
        <v>-4.9763025285626528</v>
      </c>
      <c r="C1513" s="26">
        <v>-5.9848912346280452</v>
      </c>
      <c r="D1513" s="26">
        <v>-4.8087603068198153</v>
      </c>
      <c r="E1513" s="26">
        <v>-3.0509130415370649</v>
      </c>
      <c r="F1513" s="26"/>
      <c r="G1513" s="26">
        <v>-5.6144511089412736</v>
      </c>
      <c r="H1513" s="26">
        <v>-3.9552889799147173</v>
      </c>
      <c r="I1513" s="26">
        <v>-4.9722508224303761</v>
      </c>
      <c r="J1513" s="26"/>
      <c r="K1513" s="26">
        <v>-4.2975499534801305</v>
      </c>
      <c r="U1513" s="2"/>
    </row>
    <row r="1514" spans="1:21" hidden="1" outlineLevel="1" x14ac:dyDescent="0.25">
      <c r="A1514" s="8" t="s">
        <v>17</v>
      </c>
      <c r="B1514" s="26">
        <v>-5.6567426424038389</v>
      </c>
      <c r="C1514" s="26">
        <v>-6.2986982380506964</v>
      </c>
      <c r="D1514" s="26">
        <v>-5.4056429638744836</v>
      </c>
      <c r="E1514" s="26">
        <v>-3.4007821799013773</v>
      </c>
      <c r="F1514" s="26"/>
      <c r="G1514" s="26">
        <v>-7.7540996878570079</v>
      </c>
      <c r="H1514" s="26">
        <v>-5.9329374267582269</v>
      </c>
      <c r="I1514" s="26">
        <v>-7.1559133512231154</v>
      </c>
      <c r="J1514" s="26"/>
      <c r="K1514" s="26">
        <v>-3.7363163110711155</v>
      </c>
      <c r="U1514" s="2"/>
    </row>
    <row r="1515" spans="1:21" hidden="1" outlineLevel="1" x14ac:dyDescent="0.25">
      <c r="A1515" s="8" t="s">
        <v>18</v>
      </c>
      <c r="B1515" s="26">
        <v>-5.3416713846998478</v>
      </c>
      <c r="C1515" s="26">
        <v>-5.22163542703779</v>
      </c>
      <c r="D1515" s="26">
        <v>-6.3050022644726438</v>
      </c>
      <c r="E1515" s="26">
        <v>-3.9693402682726524</v>
      </c>
      <c r="F1515" s="26"/>
      <c r="G1515" s="26">
        <v>-6.5450721589672929</v>
      </c>
      <c r="H1515" s="26">
        <v>-4.9778697476576417</v>
      </c>
      <c r="I1515" s="26">
        <v>-7.3589750377213647</v>
      </c>
      <c r="J1515" s="26"/>
      <c r="K1515" s="26">
        <v>-5.112474437627812</v>
      </c>
      <c r="U1515" s="2"/>
    </row>
    <row r="1516" spans="1:21" hidden="1" outlineLevel="1" x14ac:dyDescent="0.25">
      <c r="A1516" s="8" t="s">
        <v>19</v>
      </c>
      <c r="B1516" s="26">
        <v>-4.9288484018001011</v>
      </c>
      <c r="C1516" s="26">
        <v>-4.3944774570514973</v>
      </c>
      <c r="D1516" s="26">
        <v>-6.5449380118851765</v>
      </c>
      <c r="E1516" s="26">
        <v>-2.9960053262316908</v>
      </c>
      <c r="F1516" s="26"/>
      <c r="G1516" s="26">
        <v>-5.3199163240279885</v>
      </c>
      <c r="H1516" s="26">
        <v>-4.6255608492529721</v>
      </c>
      <c r="I1516" s="26">
        <v>-5.6416731590683185</v>
      </c>
      <c r="J1516" s="26"/>
      <c r="K1516" s="26">
        <v>-5.1665533650577835</v>
      </c>
      <c r="U1516" s="2"/>
    </row>
    <row r="1517" spans="1:21" hidden="1" outlineLevel="1" x14ac:dyDescent="0.25">
      <c r="A1517" s="8" t="s">
        <v>20</v>
      </c>
      <c r="B1517" s="26">
        <v>-5.0684303127685428</v>
      </c>
      <c r="C1517" s="26">
        <v>-4.2062856502524042</v>
      </c>
      <c r="D1517" s="26">
        <v>-5.7529058969550375</v>
      </c>
      <c r="E1517" s="26">
        <v>-3.0694326841659607</v>
      </c>
      <c r="F1517" s="26"/>
      <c r="G1517" s="26">
        <v>-6.1687319029548773</v>
      </c>
      <c r="H1517" s="26">
        <v>-3.4429194101826952</v>
      </c>
      <c r="I1517" s="26">
        <v>-7.7993369204848086</v>
      </c>
      <c r="J1517" s="26"/>
      <c r="K1517" s="26">
        <v>-3.7485516959356611</v>
      </c>
      <c r="U1517" s="2"/>
    </row>
    <row r="1518" spans="1:21" collapsed="1" x14ac:dyDescent="0.25">
      <c r="A1518" s="12">
        <v>2005</v>
      </c>
      <c r="B1518" s="26">
        <v>-4.9159109034729518</v>
      </c>
      <c r="C1518" s="26">
        <v>-3.8415125251175817</v>
      </c>
      <c r="D1518" s="26">
        <v>-6.978316070221589</v>
      </c>
      <c r="E1518" s="26">
        <v>-1.9217092620333802</v>
      </c>
      <c r="F1518" s="26"/>
      <c r="G1518" s="26">
        <v>-5.3775044063163202</v>
      </c>
      <c r="H1518" s="26">
        <v>-3.5965780131525347</v>
      </c>
      <c r="I1518" s="26">
        <v>-6.2762648037985045</v>
      </c>
      <c r="J1518" s="26"/>
      <c r="K1518" s="26">
        <v>-3.8807469296443413</v>
      </c>
      <c r="U1518" s="2"/>
    </row>
    <row r="1519" spans="1:21" hidden="1" outlineLevel="1" x14ac:dyDescent="0.25">
      <c r="A1519" s="8" t="s">
        <v>122</v>
      </c>
      <c r="B1519" s="26">
        <v>-4.7437510876392892</v>
      </c>
      <c r="C1519" s="26">
        <v>-3.6789742056571497</v>
      </c>
      <c r="D1519" s="26">
        <v>-6.605545327548084</v>
      </c>
      <c r="E1519" s="26">
        <v>-3.0128234243236287</v>
      </c>
      <c r="F1519" s="26"/>
      <c r="G1519" s="26">
        <v>-5.6129078833381456</v>
      </c>
      <c r="H1519" s="26">
        <v>-3.392725528504744</v>
      </c>
      <c r="I1519" s="26">
        <v>-6.0531022148851283</v>
      </c>
      <c r="J1519" s="26"/>
      <c r="K1519" s="26">
        <v>-4.3404372588645961</v>
      </c>
      <c r="U1519" s="2"/>
    </row>
    <row r="1520" spans="1:21" hidden="1" outlineLevel="1" x14ac:dyDescent="0.25">
      <c r="A1520" s="12">
        <v>2007</v>
      </c>
      <c r="B1520" s="26">
        <v>-4.3</v>
      </c>
      <c r="C1520" s="26">
        <v>-3.2</v>
      </c>
      <c r="D1520" s="26">
        <v>-5.9</v>
      </c>
      <c r="E1520" s="26">
        <v>-1.3</v>
      </c>
      <c r="F1520" s="26"/>
      <c r="G1520" s="26">
        <v>-5.4</v>
      </c>
      <c r="H1520" s="26">
        <v>-3.3</v>
      </c>
      <c r="I1520" s="26">
        <v>-4.7</v>
      </c>
      <c r="J1520" s="26"/>
      <c r="K1520" s="26">
        <v>-4.5</v>
      </c>
      <c r="U1520" s="2"/>
    </row>
    <row r="1521" spans="1:21" hidden="1" outlineLevel="1" x14ac:dyDescent="0.25">
      <c r="A1521" s="12">
        <v>2008</v>
      </c>
      <c r="B1521" s="26">
        <v>-3.1</v>
      </c>
      <c r="C1521" s="26">
        <v>-2.2000000000000002</v>
      </c>
      <c r="D1521" s="26">
        <v>-3.4</v>
      </c>
      <c r="E1521" s="26">
        <v>0.9</v>
      </c>
      <c r="F1521" s="26"/>
      <c r="G1521" s="26">
        <v>-3.3</v>
      </c>
      <c r="H1521" s="26">
        <v>-0.9</v>
      </c>
      <c r="I1521" s="26">
        <v>-3.9</v>
      </c>
      <c r="J1521" s="26"/>
      <c r="K1521" s="26">
        <v>-2.9</v>
      </c>
      <c r="U1521" s="2"/>
    </row>
    <row r="1522" spans="1:21" hidden="1" outlineLevel="1" x14ac:dyDescent="0.25">
      <c r="A1522" s="12">
        <v>2009</v>
      </c>
      <c r="B1522" s="26">
        <v>-3.7</v>
      </c>
      <c r="C1522" s="26">
        <v>-2.5</v>
      </c>
      <c r="D1522" s="26">
        <v>-4.8</v>
      </c>
      <c r="E1522" s="26">
        <v>-0.3</v>
      </c>
      <c r="F1522" s="26">
        <v>-3.7</v>
      </c>
      <c r="G1522" s="26">
        <v>-4.0999999999999996</v>
      </c>
      <c r="H1522" s="26">
        <v>-2.7</v>
      </c>
      <c r="I1522" s="26">
        <v>-4.2</v>
      </c>
      <c r="J1522" s="26">
        <v>-0.6</v>
      </c>
      <c r="K1522" s="26">
        <v>-3.5</v>
      </c>
      <c r="U1522" s="2"/>
    </row>
    <row r="1523" spans="1:21" collapsed="1" x14ac:dyDescent="0.25">
      <c r="A1523" s="12">
        <v>2010</v>
      </c>
      <c r="B1523" s="26">
        <v>-5.2160000000000002</v>
      </c>
      <c r="C1523" s="26">
        <v>-3.738</v>
      </c>
      <c r="D1523" s="26">
        <v>-7.319</v>
      </c>
      <c r="E1523" s="26">
        <v>-2.6259999999999999</v>
      </c>
      <c r="F1523" s="26">
        <v>-5.9</v>
      </c>
      <c r="G1523" s="26">
        <v>-4.6120000000000001</v>
      </c>
      <c r="H1523" s="26">
        <v>-4.6680000000000001</v>
      </c>
      <c r="I1523" s="26">
        <v>-8.9139999999999997</v>
      </c>
      <c r="J1523" s="26">
        <v>-3.1</v>
      </c>
      <c r="K1523" s="26">
        <v>-4.5170000000000003</v>
      </c>
      <c r="U1523" s="2"/>
    </row>
    <row r="1524" spans="1:21" hidden="1" outlineLevel="1" x14ac:dyDescent="0.25">
      <c r="A1524" s="32">
        <v>2011</v>
      </c>
      <c r="B1524" s="26">
        <v>-4.7510456946429818</v>
      </c>
      <c r="C1524" s="26">
        <v>-3.6974061635996249</v>
      </c>
      <c r="D1524" s="26">
        <v>-6.7390778566874081</v>
      </c>
      <c r="E1524" s="26">
        <v>-2.6524739086716829</v>
      </c>
      <c r="F1524" s="26">
        <v>-5.4379410543794107</v>
      </c>
      <c r="G1524" s="26">
        <v>-3.907106548390312</v>
      </c>
      <c r="H1524" s="26">
        <v>-4.081742259459169</v>
      </c>
      <c r="I1524" s="26">
        <v>-6.4951935567679921</v>
      </c>
      <c r="J1524" s="26">
        <v>-2.6287054636632021</v>
      </c>
      <c r="K1524" s="26">
        <v>-5.2026143790849666</v>
      </c>
      <c r="U1524" s="2"/>
    </row>
    <row r="1525" spans="1:21" hidden="1" outlineLevel="1" x14ac:dyDescent="0.25">
      <c r="A1525" s="12">
        <v>2012</v>
      </c>
      <c r="B1525" s="26">
        <v>-4.5102713920422959</v>
      </c>
      <c r="C1525" s="26">
        <v>-3.4603886990238912</v>
      </c>
      <c r="D1525" s="26">
        <v>-6.6326244318500649</v>
      </c>
      <c r="E1525" s="26">
        <v>-0.43835039977556461</v>
      </c>
      <c r="F1525" s="26">
        <v>-2.960206368672559</v>
      </c>
      <c r="G1525" s="26">
        <v>-3.3506780195521917</v>
      </c>
      <c r="H1525" s="26">
        <v>-4.5268052516411377</v>
      </c>
      <c r="I1525" s="26">
        <v>-6.5933337750977401</v>
      </c>
      <c r="J1525" s="26">
        <v>-1.8965943761853714</v>
      </c>
      <c r="K1525" s="26">
        <v>-5.880944144335932</v>
      </c>
      <c r="U1525" s="2"/>
    </row>
    <row r="1526" spans="1:21" hidden="1" outlineLevel="1" x14ac:dyDescent="0.25">
      <c r="A1526" s="12">
        <v>2013</v>
      </c>
      <c r="B1526" s="26">
        <v>-4.0445313140155132</v>
      </c>
      <c r="C1526" s="26">
        <v>-3.1151220852993724</v>
      </c>
      <c r="D1526" s="26">
        <v>-5.482657368324463</v>
      </c>
      <c r="E1526" s="26">
        <v>-0.56567085027399677</v>
      </c>
      <c r="F1526" s="26">
        <v>-5.301121056748066</v>
      </c>
      <c r="G1526" s="26">
        <v>-4.0636572915624063</v>
      </c>
      <c r="H1526" s="26">
        <v>-4.6376487679499361</v>
      </c>
      <c r="I1526" s="26">
        <v>-6.990159484221242</v>
      </c>
      <c r="J1526" s="26">
        <v>-2.414333516879156</v>
      </c>
      <c r="K1526" s="26">
        <v>-5.4473020949077204</v>
      </c>
      <c r="U1526" s="2"/>
    </row>
    <row r="1527" spans="1:21" hidden="1" outlineLevel="1" x14ac:dyDescent="0.25">
      <c r="A1527" s="12">
        <v>2014</v>
      </c>
      <c r="B1527" s="26">
        <v>-3.3784191411575915</v>
      </c>
      <c r="C1527" s="26">
        <v>-2.3300208625509296</v>
      </c>
      <c r="D1527" s="26">
        <v>-6.1962174119500135</v>
      </c>
      <c r="E1527" s="26">
        <v>0.79686918949549324</v>
      </c>
      <c r="F1527" s="26">
        <v>-2.2333158171308463</v>
      </c>
      <c r="G1527" s="26">
        <v>-2.1841498847810841</v>
      </c>
      <c r="H1527" s="26">
        <v>-2.1868254348960905</v>
      </c>
      <c r="I1527" s="26">
        <v>-7.9764175481186053</v>
      </c>
      <c r="J1527" s="26">
        <v>-1.540041067761807</v>
      </c>
      <c r="K1527" s="26">
        <v>-3.5021478015814385</v>
      </c>
      <c r="U1527" s="2"/>
    </row>
    <row r="1528" spans="1:21" collapsed="1" x14ac:dyDescent="0.25">
      <c r="A1528" s="12">
        <v>2015</v>
      </c>
      <c r="B1528" s="26">
        <v>-3.3007323166529283</v>
      </c>
      <c r="C1528" s="26">
        <v>-1.9721831734537481</v>
      </c>
      <c r="D1528" s="26">
        <v>-5.6740088105726878</v>
      </c>
      <c r="E1528" s="26">
        <v>-1.565251418509098</v>
      </c>
      <c r="F1528" s="26">
        <v>-4.4060705861409053</v>
      </c>
      <c r="G1528" s="26">
        <v>-3.1552121677925653</v>
      </c>
      <c r="H1528" s="26">
        <v>-1.7371988380702854</v>
      </c>
      <c r="I1528" s="26">
        <v>-7.6322328718494852</v>
      </c>
      <c r="J1528" s="26">
        <v>-0.17244352474564578</v>
      </c>
      <c r="K1528" s="26">
        <v>-4.5686122494185399</v>
      </c>
      <c r="U1528" s="2"/>
    </row>
    <row r="1529" spans="1:21" hidden="1" outlineLevel="1" x14ac:dyDescent="0.25">
      <c r="A1529" s="12">
        <v>2016</v>
      </c>
      <c r="B1529" s="26">
        <v>-3.3905675354696849</v>
      </c>
      <c r="C1529" s="26">
        <v>-1.8302003587761186</v>
      </c>
      <c r="D1529" s="26">
        <v>-6.3283596319778805</v>
      </c>
      <c r="E1529" s="26">
        <v>-0.73180309142183986</v>
      </c>
      <c r="F1529" s="26">
        <v>-3.8914027149321266</v>
      </c>
      <c r="G1529" s="26">
        <v>-2.0449479560745179E-2</v>
      </c>
      <c r="H1529" s="26">
        <v>-3.3187924812683871</v>
      </c>
      <c r="I1529" s="26">
        <v>-6.7019272569192871</v>
      </c>
      <c r="J1529" s="26">
        <v>-1.6601135867190913</v>
      </c>
      <c r="K1529" s="26">
        <v>-5.497293640054127</v>
      </c>
      <c r="U1529" s="2"/>
    </row>
    <row r="1530" spans="1:21" hidden="1" outlineLevel="1" x14ac:dyDescent="0.25">
      <c r="A1530" s="12">
        <v>2017</v>
      </c>
      <c r="B1530" s="26">
        <v>-4.0989899083892043</v>
      </c>
      <c r="C1530" s="26">
        <v>-3.1653298064327875</v>
      </c>
      <c r="D1530" s="26">
        <v>-6.9860761941597369</v>
      </c>
      <c r="E1530" s="26">
        <v>0.21502678875409895</v>
      </c>
      <c r="F1530" s="26">
        <v>-3.3543357055437197</v>
      </c>
      <c r="G1530" s="26">
        <v>-0.88844018172640082</v>
      </c>
      <c r="H1530" s="26">
        <v>-3.1264087015951953</v>
      </c>
      <c r="I1530" s="26">
        <v>-6.2134502923976607</v>
      </c>
      <c r="J1530" s="26">
        <v>-1.3030447813056507</v>
      </c>
      <c r="K1530" s="26">
        <v>-6.9751420862276818</v>
      </c>
      <c r="U1530" s="2"/>
    </row>
    <row r="1531" spans="1:21" hidden="1" outlineLevel="1" x14ac:dyDescent="0.25">
      <c r="A1531" s="12">
        <v>2018</v>
      </c>
      <c r="B1531" s="26">
        <v>-4.9511241854030903</v>
      </c>
      <c r="C1531" s="26">
        <v>-3.8301397060450761</v>
      </c>
      <c r="D1531" s="26">
        <v>-8.0625635562442497</v>
      </c>
      <c r="E1531" s="26">
        <v>-3.1980275852211819</v>
      </c>
      <c r="F1531" s="26">
        <v>-6.251132451531074</v>
      </c>
      <c r="G1531" s="26">
        <v>-2.7369488089204257</v>
      </c>
      <c r="H1531" s="26">
        <v>-4.5543549205888754</v>
      </c>
      <c r="I1531" s="26">
        <v>-8.878504672897197</v>
      </c>
      <c r="J1531" s="26">
        <v>-1.3837837837837836</v>
      </c>
      <c r="K1531" s="26">
        <v>-8.4649620385723008</v>
      </c>
    </row>
    <row r="1532" spans="1:21" hidden="1" outlineLevel="1" x14ac:dyDescent="0.25">
      <c r="A1532" s="12">
        <v>2019</v>
      </c>
      <c r="B1532" s="26">
        <v>-4.6826634515837338</v>
      </c>
      <c r="C1532" s="26">
        <v>-4.1528988167700458</v>
      </c>
      <c r="D1532" s="26">
        <v>-8.1059901062839792</v>
      </c>
      <c r="E1532" s="26">
        <v>-0.97207971053626396</v>
      </c>
      <c r="F1532" s="26">
        <v>-4.4935577055344122</v>
      </c>
      <c r="G1532" s="26">
        <v>-1.2579621013957389</v>
      </c>
      <c r="H1532" s="26">
        <v>-2.194297751576237</v>
      </c>
      <c r="I1532" s="26">
        <v>-7.1849668386145913</v>
      </c>
      <c r="J1532" s="26">
        <v>-4.002262148170705</v>
      </c>
      <c r="K1532" s="26">
        <v>-6.9604199846634813</v>
      </c>
    </row>
    <row r="1533" spans="1:21" collapsed="1" x14ac:dyDescent="0.25">
      <c r="A1533" s="12">
        <v>2020</v>
      </c>
      <c r="B1533" s="26">
        <v>-6</v>
      </c>
      <c r="C1533" s="26">
        <v>-6</v>
      </c>
      <c r="D1533" s="26">
        <v>-9.4</v>
      </c>
      <c r="E1533" s="26">
        <v>-2.9</v>
      </c>
      <c r="F1533" s="26">
        <v>-5.0999999999999996</v>
      </c>
      <c r="G1533" s="26">
        <v>-1.4</v>
      </c>
      <c r="H1533" s="26">
        <v>-5.3</v>
      </c>
      <c r="I1533" s="26">
        <v>-9.1999999999999993</v>
      </c>
      <c r="J1533" s="26">
        <v>-2.2000000000000002</v>
      </c>
      <c r="K1533" s="26">
        <v>-8.1999999999999993</v>
      </c>
    </row>
    <row r="1534" spans="1:21" x14ac:dyDescent="0.25">
      <c r="A1534" s="12">
        <v>2021</v>
      </c>
      <c r="B1534" s="26">
        <v>-9.1999999999999993</v>
      </c>
      <c r="C1534" s="26">
        <v>-9</v>
      </c>
      <c r="D1534" s="26">
        <v>-15.6</v>
      </c>
      <c r="E1534" s="26">
        <v>-6.4</v>
      </c>
      <c r="F1534" s="26">
        <v>-13</v>
      </c>
      <c r="G1534" s="26">
        <v>-4.2</v>
      </c>
      <c r="H1534" s="26">
        <v>-7.9</v>
      </c>
      <c r="I1534" s="26">
        <v>-13.4</v>
      </c>
      <c r="J1534" s="26">
        <v>-4.3</v>
      </c>
      <c r="K1534" s="26">
        <v>-11.2</v>
      </c>
      <c r="L1534" s="26"/>
    </row>
    <row r="1535" spans="1:21" x14ac:dyDescent="0.25">
      <c r="A1535" s="12">
        <v>2022</v>
      </c>
      <c r="B1535" s="26">
        <v>-7.8475503024947324</v>
      </c>
      <c r="C1535" s="26">
        <v>-8.1560126597854925</v>
      </c>
      <c r="D1535" s="26">
        <v>-11.781864299302473</v>
      </c>
      <c r="E1535" s="26">
        <v>-5.6714567072725943</v>
      </c>
      <c r="F1535" s="26">
        <v>-6.437768240343348</v>
      </c>
      <c r="G1535" s="26">
        <v>-4.8086320810039487</v>
      </c>
      <c r="H1535" s="26">
        <v>-7.4081803005008346</v>
      </c>
      <c r="I1535" s="26">
        <v>-10.387444082189704</v>
      </c>
      <c r="J1535" s="26">
        <v>-6.1988045162718617</v>
      </c>
      <c r="K1535" s="26">
        <v>-8.5589413621464114</v>
      </c>
      <c r="L1535" s="26"/>
    </row>
    <row r="1536" spans="1:21" x14ac:dyDescent="0.25">
      <c r="A1536" s="12">
        <v>2023</v>
      </c>
      <c r="B1536" s="26">
        <v>-7.2338961537105435</v>
      </c>
      <c r="C1536" s="26">
        <v>-7.4230966852973781</v>
      </c>
      <c r="D1536" s="26">
        <v>-10.681371225851231</v>
      </c>
      <c r="E1536" s="26">
        <v>-4.3509259428529647</v>
      </c>
      <c r="F1536" s="26">
        <v>-6.5721040189125288</v>
      </c>
      <c r="G1536" s="26">
        <v>-4.4483644591018905</v>
      </c>
      <c r="H1536" s="26">
        <v>-6.2687462507498504</v>
      </c>
      <c r="I1536" s="26">
        <v>-9.1462247904787404</v>
      </c>
      <c r="J1536" s="26">
        <v>-4.7819091884161606</v>
      </c>
      <c r="K1536" s="26">
        <v>-8.5493656922228336</v>
      </c>
      <c r="L1536" s="26"/>
    </row>
    <row r="1537" spans="2:12" x14ac:dyDescent="0.25">
      <c r="B1537" s="26"/>
      <c r="C1537" s="26"/>
      <c r="D1537" s="26"/>
      <c r="E1537" s="26"/>
      <c r="F1537" s="26"/>
      <c r="G1537" s="26"/>
      <c r="H1537" s="26"/>
      <c r="I1537" s="26"/>
      <c r="J1537" s="26"/>
      <c r="K1537" s="26"/>
      <c r="L1537" s="26"/>
    </row>
    <row r="1538" spans="2:12" x14ac:dyDescent="0.25">
      <c r="B1538" s="26"/>
      <c r="C1538" s="26"/>
      <c r="D1538" s="26"/>
      <c r="E1538" s="19"/>
      <c r="G1538" s="26"/>
      <c r="H1538" s="26"/>
      <c r="I1538" s="26"/>
      <c r="K1538" s="26"/>
      <c r="L1538" s="26"/>
    </row>
    <row r="1539" spans="2:12" x14ac:dyDescent="0.25">
      <c r="B1539" s="26"/>
      <c r="C1539" s="26"/>
      <c r="D1539" s="26"/>
      <c r="E1539" s="19"/>
      <c r="G1539" s="26"/>
      <c r="H1539" s="26"/>
      <c r="I1539" s="26"/>
      <c r="K1539" s="26"/>
      <c r="L1539" s="26"/>
    </row>
    <row r="1540" spans="2:12" x14ac:dyDescent="0.25">
      <c r="B1540" s="26"/>
      <c r="C1540" s="26"/>
      <c r="D1540" s="26"/>
      <c r="E1540" s="19"/>
      <c r="G1540" s="26"/>
      <c r="H1540" s="26"/>
      <c r="I1540" s="26"/>
      <c r="K1540" s="26"/>
      <c r="L1540" s="26"/>
    </row>
    <row r="1541" spans="2:12" x14ac:dyDescent="0.25">
      <c r="B1541" s="26"/>
      <c r="C1541" s="26"/>
      <c r="D1541" s="26"/>
      <c r="E1541" s="19"/>
      <c r="G1541" s="26"/>
      <c r="H1541" s="26"/>
      <c r="I1541" s="26"/>
      <c r="K1541" s="26"/>
      <c r="L1541" s="26"/>
    </row>
    <row r="1542" spans="2:12" x14ac:dyDescent="0.25">
      <c r="B1542" s="26"/>
      <c r="C1542" s="26"/>
      <c r="D1542" s="26"/>
      <c r="E1542" s="19"/>
      <c r="G1542" s="26"/>
      <c r="H1542" s="26"/>
      <c r="I1542" s="26"/>
      <c r="K1542" s="26"/>
      <c r="L1542" s="26"/>
    </row>
    <row r="1543" spans="2:12" x14ac:dyDescent="0.25">
      <c r="B1543" s="26"/>
      <c r="C1543" s="26"/>
      <c r="D1543" s="26"/>
      <c r="E1543" s="19"/>
      <c r="G1543" s="26"/>
      <c r="H1543" s="26"/>
      <c r="I1543" s="26"/>
      <c r="K1543" s="26"/>
      <c r="L1543" s="26"/>
    </row>
    <row r="1544" spans="2:12" x14ac:dyDescent="0.25">
      <c r="B1544" s="26"/>
      <c r="C1544" s="26"/>
      <c r="D1544" s="26"/>
      <c r="E1544" s="19"/>
      <c r="G1544" s="26"/>
      <c r="H1544" s="26"/>
      <c r="I1544" s="26"/>
      <c r="K1544" s="26"/>
      <c r="L1544" s="26"/>
    </row>
    <row r="1545" spans="2:12" x14ac:dyDescent="0.25">
      <c r="B1545" s="26"/>
      <c r="C1545" s="26"/>
      <c r="D1545" s="26"/>
      <c r="E1545" s="19"/>
      <c r="G1545" s="26"/>
      <c r="H1545" s="26"/>
      <c r="I1545" s="26"/>
      <c r="K1545" s="26"/>
      <c r="L1545" s="26"/>
    </row>
    <row r="1546" spans="2:12" x14ac:dyDescent="0.25">
      <c r="B1546" s="26"/>
      <c r="C1546" s="26"/>
      <c r="D1546" s="26"/>
      <c r="E1546" s="19"/>
      <c r="G1546" s="26"/>
      <c r="H1546" s="26"/>
      <c r="I1546" s="26"/>
      <c r="K1546" s="26"/>
      <c r="L1546" s="26"/>
    </row>
    <row r="1547" spans="2:12" x14ac:dyDescent="0.25">
      <c r="B1547" s="26"/>
      <c r="C1547" s="26"/>
      <c r="D1547" s="26"/>
      <c r="E1547" s="19"/>
      <c r="G1547" s="26"/>
      <c r="H1547" s="26"/>
      <c r="I1547" s="26"/>
      <c r="K1547" s="26"/>
      <c r="L1547" s="26"/>
    </row>
    <row r="1548" spans="2:12" x14ac:dyDescent="0.25">
      <c r="B1548" s="26"/>
      <c r="C1548" s="26"/>
      <c r="D1548" s="26"/>
      <c r="E1548" s="26"/>
      <c r="F1548" s="26"/>
      <c r="G1548" s="26"/>
      <c r="H1548" s="26"/>
      <c r="I1548" s="26"/>
      <c r="J1548" s="26"/>
      <c r="K1548" s="26"/>
      <c r="L1548" s="26"/>
    </row>
    <row r="1549" spans="2:12" x14ac:dyDescent="0.25">
      <c r="B1549" s="26"/>
      <c r="C1549" s="26"/>
      <c r="D1549" s="26"/>
      <c r="E1549" s="26"/>
      <c r="F1549" s="26"/>
      <c r="G1549" s="26"/>
      <c r="H1549" s="26"/>
      <c r="I1549" s="26"/>
      <c r="J1549" s="26"/>
      <c r="K1549" s="26"/>
      <c r="L1549" s="26"/>
    </row>
    <row r="1550" spans="2:12" x14ac:dyDescent="0.25">
      <c r="B1550" s="26"/>
      <c r="C1550" s="26"/>
      <c r="D1550" s="26"/>
      <c r="E1550" s="26"/>
      <c r="F1550" s="26"/>
      <c r="G1550" s="26"/>
      <c r="H1550" s="26"/>
      <c r="I1550" s="26"/>
      <c r="J1550" s="26"/>
      <c r="K1550" s="26"/>
      <c r="L1550" s="26"/>
    </row>
    <row r="1551" spans="2:12" x14ac:dyDescent="0.25">
      <c r="B1551" s="26"/>
      <c r="C1551" s="26"/>
      <c r="D1551" s="26"/>
      <c r="E1551" s="26"/>
      <c r="F1551" s="26"/>
      <c r="G1551" s="26"/>
      <c r="H1551" s="26"/>
      <c r="I1551" s="26"/>
      <c r="J1551" s="26"/>
      <c r="K1551" s="26"/>
      <c r="L1551" s="26"/>
    </row>
    <row r="1552" spans="2:12" x14ac:dyDescent="0.25">
      <c r="B1552" s="26"/>
      <c r="C1552" s="26"/>
      <c r="D1552" s="26"/>
      <c r="E1552" s="26"/>
      <c r="F1552" s="26" t="s">
        <v>79</v>
      </c>
      <c r="G1552" s="26"/>
      <c r="H1552" s="26"/>
      <c r="I1552" s="26"/>
      <c r="J1552" s="26"/>
      <c r="K1552" s="26"/>
      <c r="L1552" s="26"/>
    </row>
    <row r="1553" spans="1:12" x14ac:dyDescent="0.25">
      <c r="B1553" s="26"/>
      <c r="C1553" s="26"/>
      <c r="D1553" s="26"/>
      <c r="E1553" s="26"/>
      <c r="F1553" s="26"/>
      <c r="G1553" s="26"/>
      <c r="H1553" s="26"/>
      <c r="I1553" s="26"/>
      <c r="J1553" s="26"/>
      <c r="K1553" s="26"/>
      <c r="L1553" s="26"/>
    </row>
    <row r="1554" spans="1:12" x14ac:dyDescent="0.25">
      <c r="B1554" s="26"/>
      <c r="C1554" s="26"/>
      <c r="D1554" s="26"/>
      <c r="E1554" s="26"/>
      <c r="F1554" s="26"/>
      <c r="G1554" s="26"/>
      <c r="H1554" s="26"/>
      <c r="I1554" s="26"/>
      <c r="J1554" s="26"/>
      <c r="K1554" s="26"/>
      <c r="L1554" s="26"/>
    </row>
    <row r="1555" spans="1:12" x14ac:dyDescent="0.25">
      <c r="B1555" s="26"/>
      <c r="C1555" s="26"/>
      <c r="D1555" s="26"/>
      <c r="E1555" s="26"/>
      <c r="F1555" s="26"/>
      <c r="G1555" s="26"/>
      <c r="H1555" s="26"/>
      <c r="I1555" s="26"/>
      <c r="J1555" s="26"/>
      <c r="K1555" s="26"/>
      <c r="L1555" s="26"/>
    </row>
    <row r="1559" spans="1:12" s="2" customFormat="1" ht="5.25" customHeight="1" x14ac:dyDescent="0.2"/>
    <row r="1561" spans="1:12" x14ac:dyDescent="0.25">
      <c r="B1561" s="8" t="s">
        <v>3</v>
      </c>
      <c r="C1561" s="8" t="s">
        <v>4</v>
      </c>
      <c r="D1561" s="8" t="s">
        <v>5</v>
      </c>
      <c r="E1561" s="8" t="s">
        <v>6</v>
      </c>
      <c r="F1561" s="8" t="s">
        <v>146</v>
      </c>
      <c r="G1561" s="8" t="s">
        <v>7</v>
      </c>
      <c r="H1561" s="8" t="s">
        <v>8</v>
      </c>
      <c r="I1561" s="8" t="s">
        <v>9</v>
      </c>
      <c r="J1561" s="8" t="s">
        <v>147</v>
      </c>
      <c r="K1561" s="8" t="s">
        <v>10</v>
      </c>
    </row>
    <row r="1562" spans="1:12" x14ac:dyDescent="0.25">
      <c r="A1562" s="8" t="s">
        <v>16</v>
      </c>
      <c r="B1562" s="47">
        <v>1.590527459502173</v>
      </c>
      <c r="C1562" s="47">
        <v>1.8595163374561565</v>
      </c>
      <c r="D1562" s="47">
        <v>1.6330275229357798</v>
      </c>
      <c r="E1562" s="47">
        <v>1.3559027777777777</v>
      </c>
      <c r="G1562" s="47">
        <v>1.6822033898305084</v>
      </c>
      <c r="H1562" s="47">
        <v>1.4345238095238095</v>
      </c>
      <c r="I1562" s="47">
        <v>1.5981873111782476</v>
      </c>
      <c r="K1562" s="47">
        <v>1.5449438202247192</v>
      </c>
    </row>
    <row r="1563" spans="1:12" hidden="1" outlineLevel="1" x14ac:dyDescent="0.25">
      <c r="A1563" s="8" t="s">
        <v>17</v>
      </c>
      <c r="B1563" s="47">
        <v>1.6777359641985354</v>
      </c>
      <c r="C1563" s="47">
        <v>1.8584871516467607</v>
      </c>
      <c r="D1563" s="47">
        <v>1.7109826589595376</v>
      </c>
      <c r="E1563" s="47">
        <v>1.3819444444444444</v>
      </c>
      <c r="G1563" s="47">
        <v>2.011737089201878</v>
      </c>
      <c r="H1563" s="47">
        <v>1.7277777777777779</v>
      </c>
      <c r="I1563" s="47">
        <v>1.8734177215189873</v>
      </c>
      <c r="K1563" s="47">
        <v>1.4</v>
      </c>
    </row>
    <row r="1564" spans="1:12" hidden="1" outlineLevel="1" x14ac:dyDescent="0.25">
      <c r="A1564" s="8" t="s">
        <v>18</v>
      </c>
      <c r="B1564" s="47">
        <v>1.6213330672520454</v>
      </c>
      <c r="C1564" s="47">
        <v>1.6505983482218103</v>
      </c>
      <c r="D1564" s="47">
        <v>1.8841843088418431</v>
      </c>
      <c r="E1564" s="47">
        <v>1.4586994727592266</v>
      </c>
      <c r="G1564" s="47">
        <v>1.8913580246913579</v>
      </c>
      <c r="H1564" s="47">
        <v>1.5280487804878049</v>
      </c>
      <c r="I1564" s="47">
        <v>1.9328859060402686</v>
      </c>
      <c r="K1564" s="47">
        <v>1.6048387096774193</v>
      </c>
    </row>
    <row r="1565" spans="1:12" hidden="1" outlineLevel="1" x14ac:dyDescent="0.25">
      <c r="A1565" s="8" t="s">
        <v>19</v>
      </c>
      <c r="B1565" s="47">
        <v>1.5441778539464914</v>
      </c>
      <c r="C1565" s="47">
        <v>1.4920054819552306</v>
      </c>
      <c r="D1565" s="47">
        <v>1.8697729988052569</v>
      </c>
      <c r="E1565" s="47">
        <v>1.3378839590443685</v>
      </c>
      <c r="G1565" s="47">
        <v>1.6357758620689655</v>
      </c>
      <c r="H1565" s="47">
        <v>1.4926108374384237</v>
      </c>
      <c r="I1565" s="47">
        <v>1.6481481481481481</v>
      </c>
      <c r="K1565" s="47">
        <v>1.56575682382134</v>
      </c>
    </row>
    <row r="1566" spans="1:12" hidden="1" outlineLevel="1" x14ac:dyDescent="0.25">
      <c r="A1566" s="8" t="s">
        <v>20</v>
      </c>
      <c r="B1566" s="47">
        <v>1.5748991836333235</v>
      </c>
      <c r="C1566" s="47">
        <v>1.4589235127478755</v>
      </c>
      <c r="D1566" s="47">
        <v>1.7957393483709274</v>
      </c>
      <c r="E1566" s="47">
        <v>1.3242811501597445</v>
      </c>
      <c r="G1566" s="47">
        <v>1.732905982905983</v>
      </c>
      <c r="H1566" s="47">
        <v>1.34375</v>
      </c>
      <c r="I1566" s="47">
        <v>2.0141342756183747</v>
      </c>
      <c r="K1566" s="47">
        <v>1.4423592493297588</v>
      </c>
    </row>
    <row r="1567" spans="1:12" collapsed="1" x14ac:dyDescent="0.25">
      <c r="A1567" s="12">
        <v>2005</v>
      </c>
      <c r="B1567" s="47">
        <v>1.5247243801460668</v>
      </c>
      <c r="C1567" s="47">
        <v>1.3964539007092198</v>
      </c>
      <c r="D1567" s="47">
        <v>1.9561952440550687</v>
      </c>
      <c r="E1567" s="47">
        <v>1.185672514619883</v>
      </c>
      <c r="G1567" s="47">
        <v>1.6114519427402862</v>
      </c>
      <c r="H1567" s="47">
        <v>1.3238993710691824</v>
      </c>
      <c r="I1567" s="47">
        <v>1.7443365695792881</v>
      </c>
      <c r="K1567" s="47">
        <v>1.4282115869017633</v>
      </c>
    </row>
    <row r="1568" spans="1:12" hidden="1" outlineLevel="1" x14ac:dyDescent="0.25">
      <c r="A1568" s="8" t="s">
        <v>122</v>
      </c>
      <c r="B1568" s="47">
        <v>1.4863601635881534</v>
      </c>
      <c r="C1568" s="47">
        <v>1.3564436100308435</v>
      </c>
      <c r="D1568" s="47">
        <v>1.8150684931506849</v>
      </c>
      <c r="E1568" s="47">
        <v>1.3124018838304552</v>
      </c>
      <c r="G1568" s="47">
        <v>1.6015473887814313</v>
      </c>
      <c r="H1568" s="47">
        <v>1.3372093023255813</v>
      </c>
      <c r="I1568" s="47">
        <v>1.6027397260273972</v>
      </c>
      <c r="K1568" s="47">
        <v>1.4748743718592965</v>
      </c>
    </row>
    <row r="1569" spans="1:11" hidden="1" outlineLevel="1" x14ac:dyDescent="0.25">
      <c r="A1569" s="12">
        <v>2007</v>
      </c>
      <c r="B1569" s="47">
        <v>1.42</v>
      </c>
      <c r="C1569" s="47">
        <v>1.29</v>
      </c>
      <c r="D1569" s="47">
        <v>1.68</v>
      </c>
      <c r="E1569" s="47">
        <v>1.1200000000000001</v>
      </c>
      <c r="G1569" s="47">
        <v>1.52</v>
      </c>
      <c r="H1569" s="47">
        <v>1.32</v>
      </c>
      <c r="I1569" s="47">
        <v>1.45</v>
      </c>
      <c r="K1569" s="47">
        <v>1.47</v>
      </c>
    </row>
    <row r="1570" spans="1:11" hidden="1" outlineLevel="1" x14ac:dyDescent="0.25">
      <c r="A1570" s="32">
        <v>2008</v>
      </c>
      <c r="B1570" s="47">
        <v>1.29</v>
      </c>
      <c r="C1570" s="47">
        <v>1.19</v>
      </c>
      <c r="D1570" s="47">
        <v>1.36</v>
      </c>
      <c r="E1570" s="47">
        <v>0.93</v>
      </c>
      <c r="G1570" s="47">
        <v>1.31</v>
      </c>
      <c r="H1570" s="47">
        <v>1.08</v>
      </c>
      <c r="I1570" s="47">
        <v>1.4</v>
      </c>
      <c r="K1570" s="47">
        <v>1.27</v>
      </c>
    </row>
    <row r="1571" spans="1:11" hidden="1" outlineLevel="1" x14ac:dyDescent="0.25">
      <c r="A1571" s="12">
        <v>2009</v>
      </c>
      <c r="B1571" s="47">
        <v>1.38</v>
      </c>
      <c r="C1571" s="47">
        <v>1.25</v>
      </c>
      <c r="D1571" s="47">
        <v>1.57</v>
      </c>
      <c r="E1571" s="47">
        <v>1.03</v>
      </c>
      <c r="G1571" s="47">
        <v>1.4</v>
      </c>
      <c r="H1571" s="47">
        <v>1.27</v>
      </c>
      <c r="I1571" s="47">
        <v>1.45</v>
      </c>
      <c r="K1571" s="47">
        <v>1.38</v>
      </c>
    </row>
    <row r="1572" spans="1:11" collapsed="1" x14ac:dyDescent="0.25">
      <c r="A1572" s="12">
        <v>2010</v>
      </c>
      <c r="B1572" s="47">
        <v>1.56</v>
      </c>
      <c r="C1572" s="47">
        <v>1.37</v>
      </c>
      <c r="D1572" s="47">
        <v>1.91</v>
      </c>
      <c r="E1572" s="47">
        <v>1.28</v>
      </c>
      <c r="F1572" s="8">
        <v>1.68</v>
      </c>
      <c r="G1572" s="47">
        <v>1.47</v>
      </c>
      <c r="H1572" s="47">
        <v>1.52</v>
      </c>
      <c r="I1572" s="47">
        <v>2.17</v>
      </c>
      <c r="J1572" s="8">
        <v>1.29</v>
      </c>
      <c r="K1572" s="47">
        <v>1.47</v>
      </c>
    </row>
    <row r="1573" spans="1:11" hidden="1" outlineLevel="1" x14ac:dyDescent="0.25">
      <c r="A1573" s="12">
        <v>2011</v>
      </c>
      <c r="B1573" s="47">
        <f>[1]Pārskats_kopsavilkums!$BT$1697</f>
        <v>1023</v>
      </c>
      <c r="C1573" s="47">
        <f>[1]Pārskats_kopsavilkums!$BT$1698</f>
        <v>453</v>
      </c>
      <c r="D1573" s="47">
        <f>[1]Pārskats_kopsavilkums!$BT$1699</f>
        <v>315</v>
      </c>
      <c r="E1573" s="47">
        <f>[1]Pārskats_kopsavilkums!$BT$1700</f>
        <v>509</v>
      </c>
      <c r="F1573" s="8">
        <v>1.63</v>
      </c>
      <c r="G1573" s="47">
        <f>[1]Pārskats_kopsavilkums!$BT$1702</f>
        <v>0</v>
      </c>
      <c r="H1573" s="47">
        <f>[1]Pārskats_kopsavilkums!$BT$1703</f>
        <v>1.5160690571049136</v>
      </c>
      <c r="I1573" s="47">
        <f>[1]Pārskats_kopsavilkums!$BT$1704</f>
        <v>1.3740470139771284</v>
      </c>
      <c r="J1573" s="8">
        <v>1.26</v>
      </c>
      <c r="K1573" s="47">
        <f>[1]Pārskats_kopsavilkums!$BT$1706</f>
        <v>1.2746858168761221</v>
      </c>
    </row>
    <row r="1574" spans="1:11" hidden="1" outlineLevel="1" x14ac:dyDescent="0.25">
      <c r="A1574" s="12">
        <v>2012</v>
      </c>
      <c r="B1574" s="47">
        <v>1.4590000000000001</v>
      </c>
      <c r="C1574" s="47">
        <v>1.3240000000000001</v>
      </c>
      <c r="D1574" s="47">
        <v>1.78</v>
      </c>
      <c r="E1574" s="47">
        <v>1.04</v>
      </c>
      <c r="F1574" s="47">
        <v>1.3129999999999999</v>
      </c>
      <c r="G1574" s="47">
        <v>1.3149999999999999</v>
      </c>
      <c r="H1574" s="47">
        <v>1.4630000000000001</v>
      </c>
      <c r="I1574" s="47">
        <v>1.734</v>
      </c>
      <c r="J1574" s="47">
        <v>1.18</v>
      </c>
      <c r="K1574" s="47">
        <v>1.6779999999999999</v>
      </c>
    </row>
    <row r="1575" spans="1:11" hidden="1" outlineLevel="1" x14ac:dyDescent="0.25">
      <c r="A1575" s="12">
        <v>2013</v>
      </c>
      <c r="B1575" s="47">
        <v>1.393</v>
      </c>
      <c r="C1575" s="47">
        <v>1.28</v>
      </c>
      <c r="D1575" s="47">
        <v>1.5609999999999999</v>
      </c>
      <c r="E1575" s="47">
        <v>1.048</v>
      </c>
      <c r="F1575" s="47">
        <v>1.67</v>
      </c>
      <c r="G1575" s="47">
        <v>1.3660000000000001</v>
      </c>
      <c r="H1575" s="47">
        <v>1.4470000000000001</v>
      </c>
      <c r="I1575" s="47">
        <v>1.827</v>
      </c>
      <c r="J1575" s="47">
        <v>1.2589999999999999</v>
      </c>
      <c r="K1575" s="47">
        <v>1.583</v>
      </c>
    </row>
    <row r="1576" spans="1:11" hidden="1" outlineLevel="1" x14ac:dyDescent="0.25">
      <c r="A1576" s="12">
        <v>2014</v>
      </c>
      <c r="B1576" s="8">
        <v>1.31</v>
      </c>
      <c r="C1576" s="8">
        <v>1.2</v>
      </c>
      <c r="D1576" s="8">
        <v>1.68</v>
      </c>
      <c r="E1576" s="8">
        <v>0.94</v>
      </c>
      <c r="F1576" s="8">
        <v>1.24</v>
      </c>
      <c r="G1576" s="8">
        <v>1.18</v>
      </c>
      <c r="H1576" s="8">
        <v>1.19</v>
      </c>
      <c r="I1576" s="8">
        <v>1.93</v>
      </c>
      <c r="J1576" s="8">
        <v>1.1299999999999999</v>
      </c>
      <c r="K1576" s="8">
        <v>1.34</v>
      </c>
    </row>
    <row r="1577" spans="1:11" collapsed="1" x14ac:dyDescent="0.25">
      <c r="A1577" s="12">
        <v>2015</v>
      </c>
      <c r="B1577" s="47">
        <f>[2]Eiro!$CI$1286</f>
        <v>1.2956913417352929</v>
      </c>
      <c r="C1577" s="47">
        <f>[2]Eiro!$CI$1287</f>
        <v>1.1652705757213138</v>
      </c>
      <c r="D1577" s="47">
        <f>[2]Eiro!$CI$1288</f>
        <v>1.5384615384615385</v>
      </c>
      <c r="E1577" s="47">
        <f>[2]Eiro!$CI$1289</f>
        <v>1.1292217327459617</v>
      </c>
      <c r="F1577" s="47">
        <f>[2]Eiro!$CI$1290</f>
        <v>1.4691943127962086</v>
      </c>
      <c r="G1577" s="47">
        <f>[2]Eiro!$CI$1291</f>
        <v>1.2604340567612689</v>
      </c>
      <c r="H1577" s="47">
        <f>[2]Eiro!$CI$1292</f>
        <v>1.1455847255369929</v>
      </c>
      <c r="I1577" s="47">
        <f>[2]Eiro!$CI$1293</f>
        <v>1.8333333333333333</v>
      </c>
      <c r="J1577" s="47">
        <f>[2]Eiro!$CI$1294</f>
        <v>1.0136986301369864</v>
      </c>
      <c r="K1577" s="47">
        <f>[2]Eiro!$CI$1295</f>
        <v>1.4621848739495797</v>
      </c>
    </row>
    <row r="1578" spans="1:11" hidden="1" outlineLevel="1" x14ac:dyDescent="0.25">
      <c r="A1578" s="12">
        <v>2016</v>
      </c>
      <c r="B1578" s="47">
        <v>1.3</v>
      </c>
      <c r="C1578" s="8">
        <v>1.1499999999999999</v>
      </c>
      <c r="D1578" s="8">
        <v>1.65</v>
      </c>
      <c r="E1578" s="8">
        <v>1.05</v>
      </c>
      <c r="F1578" s="8">
        <v>1.39</v>
      </c>
      <c r="G1578" s="47">
        <v>1</v>
      </c>
      <c r="H1578" s="8">
        <v>1.27</v>
      </c>
      <c r="I1578" s="8">
        <v>1.66</v>
      </c>
      <c r="J1578" s="8">
        <v>1.1399999999999999</v>
      </c>
      <c r="K1578" s="8">
        <v>1.59</v>
      </c>
    </row>
    <row r="1579" spans="1:11" hidden="1" outlineLevel="1" x14ac:dyDescent="0.25">
      <c r="A1579" s="12">
        <v>2017</v>
      </c>
      <c r="B1579" s="8">
        <v>1.38</v>
      </c>
      <c r="C1579" s="8">
        <v>1.29</v>
      </c>
      <c r="D1579" s="8">
        <v>1.72</v>
      </c>
      <c r="E1579" s="8">
        <v>0.98</v>
      </c>
      <c r="F1579" s="8">
        <v>1.34</v>
      </c>
      <c r="G1579" s="8">
        <v>1.07</v>
      </c>
      <c r="H1579" s="8">
        <v>1.27</v>
      </c>
      <c r="I1579" s="8">
        <v>1.61</v>
      </c>
      <c r="J1579" s="8">
        <v>1.1100000000000001</v>
      </c>
      <c r="K1579" s="47">
        <v>1.8</v>
      </c>
    </row>
    <row r="1580" spans="1:11" hidden="1" outlineLevel="1" x14ac:dyDescent="0.25">
      <c r="A1580" s="12">
        <v>2018</v>
      </c>
      <c r="B1580" s="8">
        <v>1.49</v>
      </c>
      <c r="C1580" s="8">
        <v>1.38</v>
      </c>
      <c r="D1580" s="8">
        <v>1.96</v>
      </c>
      <c r="E1580" s="8">
        <v>1.31</v>
      </c>
      <c r="F1580" s="8">
        <v>1.76</v>
      </c>
      <c r="G1580" s="8">
        <v>1.22</v>
      </c>
      <c r="H1580" s="8">
        <v>1.41</v>
      </c>
      <c r="I1580" s="8">
        <v>2.0499999999999998</v>
      </c>
      <c r="J1580" s="8">
        <v>1.1200000000000001</v>
      </c>
      <c r="K1580" s="8">
        <v>2.08</v>
      </c>
    </row>
    <row r="1581" spans="1:11" hidden="1" outlineLevel="1" x14ac:dyDescent="0.25">
      <c r="A1581" s="12">
        <v>2019</v>
      </c>
      <c r="B1581" s="47">
        <v>1.48</v>
      </c>
      <c r="C1581" s="47">
        <v>1.44</v>
      </c>
      <c r="D1581" s="47">
        <v>1.96</v>
      </c>
      <c r="E1581" s="47">
        <v>1.08</v>
      </c>
      <c r="F1581" s="47">
        <v>1.5</v>
      </c>
      <c r="G1581" s="47">
        <v>1.1000000000000001</v>
      </c>
      <c r="H1581" s="47">
        <v>1.19</v>
      </c>
      <c r="I1581" s="47">
        <v>1.76</v>
      </c>
      <c r="J1581" s="47">
        <v>1.37</v>
      </c>
      <c r="K1581" s="47">
        <v>1.86</v>
      </c>
    </row>
    <row r="1582" spans="1:11" collapsed="1" x14ac:dyDescent="0.25">
      <c r="A1582" s="12">
        <v>2020</v>
      </c>
      <c r="B1582" s="8">
        <v>1.64</v>
      </c>
      <c r="C1582" s="8">
        <v>1.68</v>
      </c>
      <c r="D1582" s="8">
        <v>2.1800000000000002</v>
      </c>
      <c r="E1582" s="8">
        <v>1.26</v>
      </c>
      <c r="F1582" s="8">
        <v>1.61</v>
      </c>
      <c r="G1582" s="8">
        <v>1.1100000000000001</v>
      </c>
      <c r="H1582" s="8">
        <v>1.53</v>
      </c>
      <c r="I1582" s="8">
        <v>2.25</v>
      </c>
      <c r="J1582" s="8">
        <v>1.19</v>
      </c>
      <c r="K1582" s="8">
        <v>1.95</v>
      </c>
    </row>
    <row r="1583" spans="1:11" x14ac:dyDescent="0.25">
      <c r="A1583" s="12">
        <v>2021</v>
      </c>
      <c r="B1583" s="8">
        <v>1.99</v>
      </c>
      <c r="C1583" s="47">
        <v>2</v>
      </c>
      <c r="D1583" s="8">
        <v>3.08</v>
      </c>
      <c r="E1583" s="8">
        <v>1.63</v>
      </c>
      <c r="F1583" s="8">
        <v>2.5299999999999998</v>
      </c>
      <c r="G1583" s="8">
        <v>1.33</v>
      </c>
      <c r="H1583" s="8">
        <v>1.75</v>
      </c>
      <c r="I1583" s="8">
        <v>2.69</v>
      </c>
      <c r="J1583" s="8">
        <v>1.37</v>
      </c>
      <c r="K1583" s="8">
        <v>2.54</v>
      </c>
    </row>
    <row r="1584" spans="1:11" x14ac:dyDescent="0.25">
      <c r="A1584" s="12">
        <v>2022</v>
      </c>
      <c r="B1584" s="47">
        <v>1.9262253980193056</v>
      </c>
      <c r="C1584" s="47">
        <v>2.0362726704190117</v>
      </c>
      <c r="D1584" s="47">
        <v>2.689090909090909</v>
      </c>
      <c r="E1584" s="47">
        <v>1.6372950819672132</v>
      </c>
      <c r="F1584" s="47">
        <v>1.71875</v>
      </c>
      <c r="G1584" s="47">
        <v>1.4019607843137254</v>
      </c>
      <c r="H1584" s="47">
        <v>1.8147540983606558</v>
      </c>
      <c r="I1584" s="47">
        <v>2.3300970873786406</v>
      </c>
      <c r="J1584" s="47">
        <v>1.6222222222222222</v>
      </c>
      <c r="K1584" s="47">
        <v>2.0601503759398496</v>
      </c>
    </row>
    <row r="1585" spans="1:11" x14ac:dyDescent="0.25">
      <c r="A1585" s="12">
        <v>2023</v>
      </c>
      <c r="B1585" s="47">
        <v>1.9345065562456867</v>
      </c>
      <c r="C1585" s="47">
        <v>2.0684898929845423</v>
      </c>
      <c r="D1585" s="47">
        <v>2.6787878787878787</v>
      </c>
      <c r="E1585" s="47">
        <v>1.523076923076923</v>
      </c>
      <c r="F1585" s="47">
        <v>1.8475609756097562</v>
      </c>
      <c r="G1585" s="47">
        <v>1.4504854368932039</v>
      </c>
      <c r="H1585" s="47">
        <v>1.7655677655677655</v>
      </c>
      <c r="I1585" s="47">
        <v>2.3131868131868134</v>
      </c>
      <c r="J1585" s="47">
        <v>1.5459183673469388</v>
      </c>
      <c r="K1585" s="47">
        <v>2.2400000000000002</v>
      </c>
    </row>
    <row r="1593" spans="1:11" x14ac:dyDescent="0.25">
      <c r="E1593" s="8" t="s">
        <v>79</v>
      </c>
    </row>
    <row r="1595" spans="1:11" x14ac:dyDescent="0.25">
      <c r="D1595" s="8" t="s">
        <v>79</v>
      </c>
    </row>
    <row r="1605" spans="1:12" s="2" customFormat="1" ht="5.25" customHeight="1" x14ac:dyDescent="0.2"/>
    <row r="1607" spans="1:12" x14ac:dyDescent="0.25">
      <c r="B1607" s="8" t="s">
        <v>3</v>
      </c>
      <c r="C1607" s="8" t="s">
        <v>4</v>
      </c>
      <c r="D1607" s="8" t="s">
        <v>5</v>
      </c>
      <c r="E1607" s="8" t="s">
        <v>6</v>
      </c>
      <c r="F1607" s="8" t="s">
        <v>146</v>
      </c>
      <c r="G1607" s="8" t="s">
        <v>7</v>
      </c>
      <c r="H1607" s="8" t="s">
        <v>8</v>
      </c>
      <c r="I1607" s="8" t="s">
        <v>9</v>
      </c>
      <c r="J1607" s="8" t="s">
        <v>147</v>
      </c>
      <c r="K1607" s="8" t="s">
        <v>10</v>
      </c>
    </row>
    <row r="1608" spans="1:12" x14ac:dyDescent="0.25">
      <c r="A1608" s="8" t="s">
        <v>16</v>
      </c>
      <c r="B1608" s="19">
        <v>13.403179972598497</v>
      </c>
      <c r="C1608" s="19">
        <v>12.947983119933054</v>
      </c>
      <c r="D1608" s="19">
        <v>12.405207748027928</v>
      </c>
      <c r="E1608" s="19">
        <v>11.623234563124136</v>
      </c>
      <c r="G1608" s="19">
        <v>13.84432975310364</v>
      </c>
      <c r="H1608" s="19">
        <v>13.057871837800642</v>
      </c>
      <c r="I1608" s="19">
        <v>13.284447904372065</v>
      </c>
      <c r="K1608" s="19">
        <v>12.183775641309646</v>
      </c>
    </row>
    <row r="1609" spans="1:12" hidden="1" outlineLevel="1" x14ac:dyDescent="0.25">
      <c r="A1609" s="8" t="s">
        <v>17</v>
      </c>
      <c r="B1609" s="19">
        <v>14.214</v>
      </c>
      <c r="C1609" s="19">
        <v>13.904999999999999</v>
      </c>
      <c r="D1609" s="19">
        <v>13.086</v>
      </c>
      <c r="E1609" s="19">
        <v>12.406000000000001</v>
      </c>
      <c r="F1609" s="19"/>
      <c r="G1609" s="19">
        <v>15.738</v>
      </c>
      <c r="H1609" s="19">
        <v>14.403</v>
      </c>
      <c r="I1609" s="19">
        <v>15.534000000000001</v>
      </c>
      <c r="J1609" s="19"/>
      <c r="K1609" s="19">
        <v>13.211</v>
      </c>
    </row>
    <row r="1610" spans="1:12" hidden="1" outlineLevel="1" x14ac:dyDescent="0.25">
      <c r="A1610" s="8" t="s">
        <v>18</v>
      </c>
      <c r="B1610" s="19">
        <v>14.132999999999999</v>
      </c>
      <c r="C1610" s="19">
        <v>13.429</v>
      </c>
      <c r="D1610" s="19">
        <v>13.529</v>
      </c>
      <c r="E1610" s="19">
        <v>12.972</v>
      </c>
      <c r="F1610" s="19"/>
      <c r="G1610" s="19">
        <v>14.211</v>
      </c>
      <c r="H1610" s="19">
        <v>14.647</v>
      </c>
      <c r="I1610" s="19">
        <v>15.257</v>
      </c>
      <c r="J1610" s="19"/>
      <c r="K1610" s="19">
        <v>13.802</v>
      </c>
    </row>
    <row r="1611" spans="1:12" hidden="1" outlineLevel="1" x14ac:dyDescent="0.25">
      <c r="A1611" s="8" t="s">
        <v>19</v>
      </c>
      <c r="B1611" s="19">
        <v>14.249000000000001</v>
      </c>
      <c r="C1611" s="19">
        <v>13.577</v>
      </c>
      <c r="D1611" s="19">
        <v>14.263999999999999</v>
      </c>
      <c r="E1611" s="19">
        <v>12.257999999999999</v>
      </c>
      <c r="F1611" s="19"/>
      <c r="G1611" s="19">
        <v>14.096</v>
      </c>
      <c r="H1611" s="19">
        <v>14.331</v>
      </c>
      <c r="I1611" s="19">
        <v>14.37</v>
      </c>
      <c r="J1611" s="19"/>
      <c r="K1611" s="19">
        <v>14.661</v>
      </c>
    </row>
    <row r="1612" spans="1:12" hidden="1" outlineLevel="1" x14ac:dyDescent="0.25">
      <c r="A1612" s="8" t="s">
        <v>20</v>
      </c>
      <c r="B1612" s="19">
        <v>14.234999999999999</v>
      </c>
      <c r="C1612" s="19">
        <v>13.738</v>
      </c>
      <c r="D1612" s="19">
        <v>13.359</v>
      </c>
      <c r="E1612" s="19">
        <v>13.016999999999999</v>
      </c>
      <c r="F1612" s="19"/>
      <c r="G1612" s="19">
        <v>15.173999999999999</v>
      </c>
      <c r="H1612" s="19">
        <v>13.861000000000001</v>
      </c>
      <c r="I1612" s="19">
        <v>15.634</v>
      </c>
      <c r="J1612" s="19"/>
      <c r="K1612" s="19">
        <v>12.64</v>
      </c>
    </row>
    <row r="1613" spans="1:12" collapsed="1" x14ac:dyDescent="0.25">
      <c r="A1613" s="12">
        <v>2005</v>
      </c>
      <c r="B1613" s="19">
        <v>14.712</v>
      </c>
      <c r="C1613" s="19">
        <v>13.933</v>
      </c>
      <c r="D1613" s="19">
        <v>14.836</v>
      </c>
      <c r="E1613" s="19">
        <v>12.8</v>
      </c>
      <c r="F1613" s="19"/>
      <c r="G1613" s="19">
        <v>14.843999999999999</v>
      </c>
      <c r="H1613" s="19">
        <v>15.209</v>
      </c>
      <c r="I1613" s="19">
        <v>14.983000000000001</v>
      </c>
      <c r="J1613" s="19"/>
      <c r="K1613" s="19">
        <v>13.414999999999999</v>
      </c>
    </row>
    <row r="1614" spans="1:12" hidden="1" outlineLevel="1" x14ac:dyDescent="0.25">
      <c r="A1614" s="8" t="s">
        <v>122</v>
      </c>
      <c r="B1614" s="19">
        <v>14.973000000000001</v>
      </c>
      <c r="C1614" s="19">
        <v>14.397</v>
      </c>
      <c r="D1614" s="19">
        <v>15.391</v>
      </c>
      <c r="E1614" s="19">
        <v>13.224</v>
      </c>
      <c r="F1614" s="19"/>
      <c r="G1614" s="19">
        <v>15.679</v>
      </c>
      <c r="H1614" s="19">
        <v>13.952999999999999</v>
      </c>
      <c r="I1614" s="19">
        <v>16.446000000000002</v>
      </c>
      <c r="J1614" s="19"/>
      <c r="K1614" s="19">
        <v>14.034000000000001</v>
      </c>
      <c r="L1614" s="19"/>
    </row>
    <row r="1615" spans="1:12" hidden="1" outlineLevel="1" x14ac:dyDescent="0.25">
      <c r="A1615" s="12">
        <v>2007</v>
      </c>
      <c r="B1615" s="19">
        <v>15.074999999999999</v>
      </c>
      <c r="C1615" s="19">
        <v>14.644</v>
      </c>
      <c r="D1615" s="19">
        <v>15.132</v>
      </c>
      <c r="E1615" s="19">
        <v>13.069000000000001</v>
      </c>
      <c r="F1615" s="19"/>
      <c r="G1615" s="19">
        <v>16.686</v>
      </c>
      <c r="H1615" s="19">
        <v>13.981999999999999</v>
      </c>
      <c r="I1615" s="19">
        <v>15.145</v>
      </c>
      <c r="J1615" s="19"/>
      <c r="K1615" s="19">
        <v>15.077999999999999</v>
      </c>
      <c r="L1615" s="19"/>
    </row>
    <row r="1616" spans="1:12" hidden="1" outlineLevel="1" x14ac:dyDescent="0.25">
      <c r="A1616" s="12">
        <v>2008</v>
      </c>
      <c r="B1616" s="19">
        <v>14.336</v>
      </c>
      <c r="C1616" s="19">
        <v>14.029</v>
      </c>
      <c r="D1616" s="19">
        <v>13.746</v>
      </c>
      <c r="E1616" s="19">
        <v>11.602</v>
      </c>
      <c r="F1616" s="19"/>
      <c r="G1616" s="19">
        <v>14.756</v>
      </c>
      <c r="H1616" s="19">
        <v>12.68</v>
      </c>
      <c r="I1616" s="19">
        <v>13.907</v>
      </c>
      <c r="J1616" s="19"/>
      <c r="K1616" s="19">
        <v>14.0623</v>
      </c>
    </row>
    <row r="1617" spans="1:11" hidden="1" outlineLevel="1" x14ac:dyDescent="0.25">
      <c r="A1617" s="12">
        <v>2009</v>
      </c>
      <c r="B1617" s="19">
        <v>14.099</v>
      </c>
      <c r="C1617" s="19">
        <v>13.28</v>
      </c>
      <c r="D1617" s="19">
        <v>14.318</v>
      </c>
      <c r="E1617" s="19">
        <v>11.555999999999999</v>
      </c>
      <c r="F1617" s="19">
        <v>13.752000000000001</v>
      </c>
      <c r="G1617" s="19">
        <v>15.285</v>
      </c>
      <c r="H1617" s="19">
        <v>13.521000000000001</v>
      </c>
      <c r="I1617" s="19">
        <v>14.077999999999999</v>
      </c>
      <c r="J1617" s="19">
        <v>11.782</v>
      </c>
      <c r="K1617" s="19">
        <v>13.59</v>
      </c>
    </row>
    <row r="1618" spans="1:11" collapsed="1" x14ac:dyDescent="0.25">
      <c r="A1618" s="12">
        <v>2010</v>
      </c>
      <c r="B1618" s="19">
        <v>14.48</v>
      </c>
      <c r="C1618" s="19">
        <v>13.788</v>
      </c>
      <c r="D1618" s="19">
        <v>15.247999999999999</v>
      </c>
      <c r="E1618" s="19">
        <v>11.853999999999999</v>
      </c>
      <c r="F1618" s="8">
        <v>13.7</v>
      </c>
      <c r="G1618" s="19">
        <v>14.504</v>
      </c>
      <c r="H1618" s="19">
        <v>13.651999999999999</v>
      </c>
      <c r="I1618" s="19">
        <v>16.562999999999999</v>
      </c>
      <c r="J1618" s="8">
        <v>11.9</v>
      </c>
      <c r="K1618" s="19">
        <v>14.042999999999999</v>
      </c>
    </row>
    <row r="1619" spans="1:11" hidden="1" outlineLevel="1" x14ac:dyDescent="0.25">
      <c r="A1619" s="12">
        <v>2011</v>
      </c>
      <c r="B1619" s="19">
        <v>13.957266507988749</v>
      </c>
      <c r="C1619" s="19">
        <v>13.582276314777221</v>
      </c>
      <c r="D1619" s="19">
        <v>14.720432708163848</v>
      </c>
      <c r="E1619" s="19">
        <v>12.308865850698657</v>
      </c>
      <c r="F1619" s="19">
        <v>14.030718140307181</v>
      </c>
      <c r="G1619" s="19">
        <v>13.774544004784213</v>
      </c>
      <c r="H1619" s="19">
        <v>13.735599774430034</v>
      </c>
      <c r="I1619" s="19">
        <v>14.711613406079502</v>
      </c>
      <c r="J1619" s="19">
        <v>12.739111093137057</v>
      </c>
      <c r="K1619" s="19">
        <v>13.307189542483661</v>
      </c>
    </row>
    <row r="1620" spans="1:11" hidden="1" outlineLevel="1" x14ac:dyDescent="0.25">
      <c r="A1620" s="12">
        <v>2012</v>
      </c>
      <c r="B1620" s="19">
        <v>14.341655034402679</v>
      </c>
      <c r="C1620" s="19">
        <v>14.147629506870821</v>
      </c>
      <c r="D1620" s="19">
        <v>15.139442231075698</v>
      </c>
      <c r="E1620" s="19">
        <v>11.344508346191612</v>
      </c>
      <c r="F1620" s="19">
        <v>12.432866748424747</v>
      </c>
      <c r="G1620" s="19">
        <v>13.974298328602965</v>
      </c>
      <c r="H1620" s="19">
        <v>14.305251641137856</v>
      </c>
      <c r="I1620" s="19">
        <v>15.572195348220795</v>
      </c>
      <c r="J1620" s="19">
        <v>12.410324070256452</v>
      </c>
      <c r="K1620" s="19">
        <v>14.556002022406132</v>
      </c>
    </row>
    <row r="1621" spans="1:11" hidden="1" outlineLevel="1" x14ac:dyDescent="0.25">
      <c r="A1621" s="12">
        <v>2013</v>
      </c>
      <c r="B1621" s="19">
        <v>14.334978126055475</v>
      </c>
      <c r="C1621" s="19">
        <v>14.236044742757578</v>
      </c>
      <c r="D1621" s="19">
        <v>15.255092677555515</v>
      </c>
      <c r="E1621" s="19">
        <v>12.391727063814743</v>
      </c>
      <c r="F1621" s="19">
        <v>13.209350829929608</v>
      </c>
      <c r="G1621" s="19">
        <v>15.153638274447003</v>
      </c>
      <c r="H1621" s="19">
        <v>15.01648320947645</v>
      </c>
      <c r="I1621" s="19">
        <v>15.439429928741092</v>
      </c>
      <c r="J1621" s="19">
        <v>11.732813757465374</v>
      </c>
      <c r="K1621" s="19">
        <v>14.797148974226943</v>
      </c>
    </row>
    <row r="1622" spans="1:11" hidden="1" outlineLevel="1" x14ac:dyDescent="0.25">
      <c r="A1622" s="12">
        <v>2014</v>
      </c>
      <c r="B1622" s="19">
        <v>14.311023701219046</v>
      </c>
      <c r="C1622" s="19">
        <v>14.223890944893107</v>
      </c>
      <c r="D1622" s="19">
        <v>15.311026950650314</v>
      </c>
      <c r="E1622" s="19">
        <v>12.006162455065432</v>
      </c>
      <c r="F1622" s="19">
        <v>11.692065160273252</v>
      </c>
      <c r="G1622" s="19">
        <v>14.227031359583208</v>
      </c>
      <c r="H1622" s="19">
        <v>13.939248578563468</v>
      </c>
      <c r="I1622" s="19">
        <v>16.577076469568233</v>
      </c>
      <c r="J1622" s="19">
        <v>13.389801505817932</v>
      </c>
      <c r="K1622" s="19">
        <v>13.844428028126625</v>
      </c>
    </row>
    <row r="1623" spans="1:11" collapsed="1" x14ac:dyDescent="0.25">
      <c r="A1623" s="12">
        <v>2015</v>
      </c>
      <c r="B1623" s="19">
        <v>14.463495139812601</v>
      </c>
      <c r="C1623" s="19">
        <v>13.905240009773651</v>
      </c>
      <c r="D1623" s="19">
        <v>16.21145374449339</v>
      </c>
      <c r="E1623" s="19">
        <v>13.678162964017003</v>
      </c>
      <c r="F1623" s="19">
        <v>13.796786683875562</v>
      </c>
      <c r="G1623" s="19">
        <v>15.270417863355041</v>
      </c>
      <c r="H1623" s="19">
        <v>13.669761348749788</v>
      </c>
      <c r="I1623" s="19">
        <v>16.79091231806887</v>
      </c>
      <c r="J1623" s="19">
        <v>12.760820831177789</v>
      </c>
      <c r="K1623" s="19">
        <v>14.453427843615017</v>
      </c>
    </row>
    <row r="1624" spans="1:11" hidden="1" outlineLevel="1" x14ac:dyDescent="0.25">
      <c r="A1624" s="12">
        <v>2016</v>
      </c>
      <c r="B1624" s="19">
        <v>14.655538439764609</v>
      </c>
      <c r="C1624" s="19">
        <v>13.803090022486673</v>
      </c>
      <c r="D1624" s="19">
        <v>16.017543023311244</v>
      </c>
      <c r="E1624" s="19">
        <v>14.118445007675009</v>
      </c>
      <c r="F1624" s="19">
        <v>13.936651583710407</v>
      </c>
      <c r="G1624" s="19">
        <v>13.721600785260016</v>
      </c>
      <c r="H1624" s="19">
        <v>15.43455891943595</v>
      </c>
      <c r="I1624" s="19">
        <v>16.809158093029996</v>
      </c>
      <c r="J1624" s="19">
        <v>13.630406290956749</v>
      </c>
      <c r="K1624" s="19">
        <v>14.74402345511953</v>
      </c>
    </row>
    <row r="1625" spans="1:11" hidden="1" outlineLevel="1" x14ac:dyDescent="0.25">
      <c r="A1625" s="12">
        <v>2017</v>
      </c>
      <c r="B1625" s="19">
        <v>14.866269743416362</v>
      </c>
      <c r="C1625" s="19">
        <v>14.26777167759308</v>
      </c>
      <c r="D1625" s="19">
        <v>16.73999226455231</v>
      </c>
      <c r="E1625" s="19">
        <v>12.614904940240471</v>
      </c>
      <c r="F1625" s="19">
        <v>13.281356239517701</v>
      </c>
      <c r="G1625" s="19">
        <v>13.851590106007066</v>
      </c>
      <c r="H1625" s="19">
        <v>14.875888845264582</v>
      </c>
      <c r="I1625" s="19">
        <v>16.410818713450293</v>
      </c>
      <c r="J1625" s="19">
        <v>13.681970203709334</v>
      </c>
      <c r="K1625" s="19">
        <v>15.67254147769677</v>
      </c>
    </row>
    <row r="1626" spans="1:11" hidden="1" outlineLevel="1" x14ac:dyDescent="0.25">
      <c r="A1626" s="12">
        <v>2018</v>
      </c>
      <c r="B1626" s="19">
        <v>15.010666844447407</v>
      </c>
      <c r="C1626" s="19">
        <v>14.080546991069859</v>
      </c>
      <c r="D1626" s="19">
        <v>16.554193972762931</v>
      </c>
      <c r="E1626" s="19">
        <v>13.720364193635625</v>
      </c>
      <c r="F1626" s="19">
        <v>14.565979334516818</v>
      </c>
      <c r="G1626" s="19">
        <v>15.059211452238776</v>
      </c>
      <c r="H1626" s="19">
        <v>15.770160468299501</v>
      </c>
      <c r="I1626" s="19">
        <v>17.616959064327485</v>
      </c>
      <c r="J1626" s="19">
        <v>13.192154139906267</v>
      </c>
      <c r="K1626" s="19">
        <v>16.284276949024399</v>
      </c>
    </row>
    <row r="1627" spans="1:11" hidden="1" outlineLevel="1" x14ac:dyDescent="0.25">
      <c r="A1627" s="12">
        <v>2019</v>
      </c>
      <c r="B1627" s="8">
        <v>14.5</v>
      </c>
      <c r="C1627" s="8">
        <v>13.5</v>
      </c>
      <c r="D1627" s="8">
        <v>16.5</v>
      </c>
      <c r="E1627" s="8">
        <v>12.6</v>
      </c>
      <c r="F1627" s="8">
        <v>13.4</v>
      </c>
      <c r="G1627" s="8">
        <v>14.5</v>
      </c>
      <c r="H1627" s="19">
        <v>14</v>
      </c>
      <c r="I1627" s="8">
        <v>16.3</v>
      </c>
      <c r="J1627" s="8">
        <v>14.8</v>
      </c>
      <c r="K1627" s="8">
        <v>15.1</v>
      </c>
    </row>
    <row r="1628" spans="1:11" collapsed="1" x14ac:dyDescent="0.25">
      <c r="A1628" s="12">
        <v>2020</v>
      </c>
      <c r="B1628" s="8">
        <v>15.2</v>
      </c>
      <c r="C1628" s="19">
        <v>15</v>
      </c>
      <c r="D1628" s="8">
        <v>17.3</v>
      </c>
      <c r="E1628" s="8">
        <v>14.2</v>
      </c>
      <c r="F1628" s="8">
        <v>13.6</v>
      </c>
      <c r="G1628" s="8">
        <v>14.3</v>
      </c>
      <c r="H1628" s="8">
        <v>15.3</v>
      </c>
      <c r="I1628" s="8">
        <v>16.600000000000001</v>
      </c>
      <c r="J1628" s="8">
        <v>13.4</v>
      </c>
      <c r="K1628" s="8">
        <v>16.8</v>
      </c>
    </row>
    <row r="1629" spans="1:11" x14ac:dyDescent="0.25">
      <c r="A1629" s="12">
        <v>2021</v>
      </c>
      <c r="B1629" s="8">
        <v>18.399999999999999</v>
      </c>
      <c r="C1629" s="8">
        <v>17.899999999999999</v>
      </c>
      <c r="D1629" s="8">
        <v>23.1</v>
      </c>
      <c r="E1629" s="8">
        <v>16.7</v>
      </c>
      <c r="F1629" s="8">
        <v>21.5</v>
      </c>
      <c r="G1629" s="8">
        <v>17.100000000000001</v>
      </c>
      <c r="H1629" s="8">
        <v>18.5</v>
      </c>
      <c r="I1629" s="8">
        <v>21.3</v>
      </c>
      <c r="J1629" s="19">
        <v>16</v>
      </c>
      <c r="K1629" s="8">
        <v>18.399999999999999</v>
      </c>
    </row>
    <row r="1630" spans="1:11" x14ac:dyDescent="0.25">
      <c r="A1630" s="12">
        <v>2022</v>
      </c>
      <c r="B1630" s="19">
        <v>16.320164332812183</v>
      </c>
      <c r="C1630" s="19">
        <v>16.026540265697985</v>
      </c>
      <c r="D1630" s="19">
        <v>18.757133798351301</v>
      </c>
      <c r="E1630" s="19">
        <v>14.570719964986505</v>
      </c>
      <c r="F1630" s="19">
        <v>15.394663183429746</v>
      </c>
      <c r="G1630" s="19">
        <v>16.771570428867431</v>
      </c>
      <c r="H1630" s="19">
        <v>16.500715478177916</v>
      </c>
      <c r="I1630" s="19">
        <v>18.196982333762982</v>
      </c>
      <c r="J1630" s="19">
        <v>16.161168917423069</v>
      </c>
      <c r="K1630" s="19">
        <v>16.632269029986645</v>
      </c>
    </row>
    <row r="1631" spans="1:11" x14ac:dyDescent="0.25">
      <c r="A1631" s="12">
        <v>2023</v>
      </c>
      <c r="B1631" s="19">
        <v>14.974768708711339</v>
      </c>
      <c r="C1631" s="19">
        <v>14.370375020858356</v>
      </c>
      <c r="D1631" s="19">
        <v>17.043920873018934</v>
      </c>
      <c r="E1631" s="19">
        <v>12.668872598307161</v>
      </c>
      <c r="F1631" s="19">
        <v>14.326241134751772</v>
      </c>
      <c r="G1631" s="19">
        <v>14.322966598918589</v>
      </c>
      <c r="H1631" s="19">
        <v>14.457108578284343</v>
      </c>
      <c r="I1631" s="19">
        <v>16.111132371512763</v>
      </c>
      <c r="J1631" s="19">
        <v>13.541294243832679</v>
      </c>
      <c r="K1631" s="19">
        <v>15.444015444015445</v>
      </c>
    </row>
    <row r="1633" spans="2:18" x14ac:dyDescent="0.25">
      <c r="B1633" s="19"/>
      <c r="C1633" s="19"/>
      <c r="D1633" s="19"/>
      <c r="E1633" s="19"/>
      <c r="R1633" s="8">
        <v>14.53025279463221</v>
      </c>
    </row>
    <row r="1634" spans="2:18" x14ac:dyDescent="0.25">
      <c r="B1634" s="19"/>
      <c r="C1634" s="19"/>
      <c r="D1634" s="19"/>
      <c r="E1634" s="19"/>
      <c r="R1634" s="8">
        <v>13.668012856434338</v>
      </c>
    </row>
    <row r="1635" spans="2:18" x14ac:dyDescent="0.25">
      <c r="B1635" s="19"/>
      <c r="C1635" s="19"/>
      <c r="D1635" s="19"/>
      <c r="E1635" s="19"/>
    </row>
    <row r="1636" spans="2:18" x14ac:dyDescent="0.25">
      <c r="B1636" s="19"/>
      <c r="C1636" s="19"/>
      <c r="D1636" s="19"/>
      <c r="E1636" s="19"/>
    </row>
    <row r="1637" spans="2:18" x14ac:dyDescent="0.25">
      <c r="B1637" s="19"/>
      <c r="C1637" s="19"/>
      <c r="D1637" s="19"/>
      <c r="E1637" s="19"/>
    </row>
    <row r="1638" spans="2:18" x14ac:dyDescent="0.25">
      <c r="B1638" s="19"/>
      <c r="C1638" s="19"/>
      <c r="D1638" s="19"/>
      <c r="E1638" s="19"/>
    </row>
    <row r="1639" spans="2:18" x14ac:dyDescent="0.25">
      <c r="B1639" s="19"/>
      <c r="C1639" s="19"/>
      <c r="D1639" s="19"/>
      <c r="E1639" s="19"/>
    </row>
    <row r="1640" spans="2:18" x14ac:dyDescent="0.25">
      <c r="B1640" s="19"/>
      <c r="C1640" s="19"/>
      <c r="D1640" s="19"/>
      <c r="E1640" s="19"/>
    </row>
    <row r="1641" spans="2:18" x14ac:dyDescent="0.25">
      <c r="B1641" s="19"/>
      <c r="C1641" s="19"/>
      <c r="D1641" s="19"/>
      <c r="E1641" s="19"/>
    </row>
    <row r="1642" spans="2:18" x14ac:dyDescent="0.25">
      <c r="B1642" s="19"/>
      <c r="C1642" s="19"/>
      <c r="D1642" s="19"/>
      <c r="E1642" s="19"/>
      <c r="R1642" s="8">
        <v>16.554831757848852</v>
      </c>
    </row>
    <row r="1643" spans="2:18" x14ac:dyDescent="0.25">
      <c r="B1643" s="19"/>
      <c r="C1643" s="19"/>
      <c r="D1643" s="19"/>
      <c r="E1643" s="19"/>
      <c r="R1643" s="8">
        <v>12.691040665334556</v>
      </c>
    </row>
    <row r="1644" spans="2:18" x14ac:dyDescent="0.25">
      <c r="B1644" s="19"/>
      <c r="C1644" s="19"/>
      <c r="D1644" s="19"/>
      <c r="E1644" s="19"/>
      <c r="R1644" s="8">
        <v>13.480673116603239</v>
      </c>
    </row>
    <row r="1645" spans="2:18" x14ac:dyDescent="0.25">
      <c r="B1645" s="19"/>
      <c r="C1645" s="19"/>
      <c r="D1645" s="19"/>
      <c r="E1645" s="19"/>
      <c r="R1645" s="8">
        <v>14.396677382640123</v>
      </c>
    </row>
    <row r="1646" spans="2:18" x14ac:dyDescent="0.25">
      <c r="B1646" s="19"/>
      <c r="C1646" s="19"/>
      <c r="D1646" s="19"/>
      <c r="E1646" s="19"/>
      <c r="R1646" s="8">
        <v>13.999619655056394</v>
      </c>
    </row>
    <row r="1647" spans="2:18" x14ac:dyDescent="0.25">
      <c r="B1647" s="19"/>
      <c r="C1647" s="19"/>
      <c r="D1647" s="19"/>
      <c r="E1647" s="19"/>
      <c r="R1647" s="8">
        <v>16.58069270449521</v>
      </c>
    </row>
    <row r="1648" spans="2:18" x14ac:dyDescent="0.25">
      <c r="B1648" s="19"/>
      <c r="C1648" s="19"/>
      <c r="D1648" s="19"/>
      <c r="E1648" s="19"/>
      <c r="J1648" s="8" t="s">
        <v>79</v>
      </c>
      <c r="R1648" s="8">
        <v>14.877974507330231</v>
      </c>
    </row>
    <row r="1649" spans="1:18" x14ac:dyDescent="0.25">
      <c r="B1649" s="19"/>
      <c r="C1649" s="19"/>
      <c r="D1649" s="19"/>
      <c r="E1649" s="19"/>
      <c r="R1649" s="8">
        <v>15.071078865097624</v>
      </c>
    </row>
    <row r="1656" spans="1:18" s="2" customFormat="1" ht="5.25" customHeight="1" x14ac:dyDescent="0.2"/>
    <row r="1658" spans="1:18" x14ac:dyDescent="0.25">
      <c r="B1658" s="8" t="s">
        <v>3</v>
      </c>
      <c r="C1658" s="8" t="s">
        <v>4</v>
      </c>
      <c r="D1658" s="8" t="s">
        <v>5</v>
      </c>
      <c r="E1658" s="8" t="s">
        <v>6</v>
      </c>
      <c r="F1658" s="8" t="s">
        <v>146</v>
      </c>
      <c r="G1658" s="8" t="s">
        <v>7</v>
      </c>
      <c r="H1658" s="8" t="s">
        <v>8</v>
      </c>
      <c r="I1658" s="8" t="s">
        <v>9</v>
      </c>
      <c r="J1658" s="8" t="s">
        <v>147</v>
      </c>
      <c r="K1658" s="8" t="s">
        <v>10</v>
      </c>
    </row>
    <row r="1659" spans="1:18" x14ac:dyDescent="0.25">
      <c r="A1659" s="8" t="s">
        <v>16</v>
      </c>
      <c r="B1659" s="19">
        <v>8.4268774440358456</v>
      </c>
      <c r="C1659" s="19">
        <v>6.9630918853050083</v>
      </c>
      <c r="D1659" s="19">
        <v>7.5964474412081131</v>
      </c>
      <c r="E1659" s="19">
        <v>8.5723215215870692</v>
      </c>
      <c r="G1659" s="19">
        <v>8.2298786441623655</v>
      </c>
      <c r="H1659" s="19">
        <v>9.1025828578859258</v>
      </c>
      <c r="I1659" s="19">
        <v>8.3121970819416902</v>
      </c>
      <c r="K1659" s="19">
        <v>7.8862256878295174</v>
      </c>
    </row>
    <row r="1660" spans="1:18" hidden="1" outlineLevel="1" x14ac:dyDescent="0.25">
      <c r="A1660" s="8" t="s">
        <v>17</v>
      </c>
      <c r="B1660" s="19">
        <v>8.4990000000000006</v>
      </c>
      <c r="C1660" s="19">
        <v>7.524</v>
      </c>
      <c r="D1660" s="19">
        <v>7.7009999999999996</v>
      </c>
      <c r="E1660" s="19">
        <v>8.9770000000000003</v>
      </c>
      <c r="F1660" s="19">
        <v>9.266</v>
      </c>
      <c r="G1660" s="19">
        <v>7.8230000000000004</v>
      </c>
      <c r="H1660" s="19">
        <v>8.3360000000000003</v>
      </c>
      <c r="I1660" s="19">
        <v>8.3179999999999996</v>
      </c>
      <c r="J1660" s="19">
        <v>8.1820000000000004</v>
      </c>
      <c r="K1660" s="19">
        <v>9.4819999999999993</v>
      </c>
    </row>
    <row r="1661" spans="1:18" hidden="1" outlineLevel="1" x14ac:dyDescent="0.25">
      <c r="A1661" s="8" t="s">
        <v>18</v>
      </c>
      <c r="B1661" s="19">
        <v>8.7530000000000001</v>
      </c>
      <c r="C1661" s="19">
        <v>8.19</v>
      </c>
      <c r="D1661" s="19">
        <v>7.27</v>
      </c>
      <c r="E1661" s="19">
        <v>8.9550000000000001</v>
      </c>
      <c r="F1661" s="19">
        <v>8.4689999999999994</v>
      </c>
      <c r="G1661" s="19">
        <v>7.5880000000000001</v>
      </c>
      <c r="H1661" s="19">
        <v>9.6440000000000001</v>
      </c>
      <c r="I1661" s="19">
        <v>7.8940000000000001</v>
      </c>
      <c r="J1661" s="19">
        <v>8.6349999999999998</v>
      </c>
      <c r="K1661" s="19">
        <v>8.67</v>
      </c>
    </row>
    <row r="1662" spans="1:18" hidden="1" outlineLevel="1" x14ac:dyDescent="0.25">
      <c r="A1662" s="8" t="s">
        <v>19</v>
      </c>
      <c r="B1662" s="19">
        <v>9.2910000000000004</v>
      </c>
      <c r="C1662" s="19">
        <v>9.1999999999999993</v>
      </c>
      <c r="D1662" s="19">
        <v>7.7290000000000001</v>
      </c>
      <c r="E1662" s="19">
        <v>9.2249999999999996</v>
      </c>
      <c r="F1662" s="19">
        <v>10.211</v>
      </c>
      <c r="G1662" s="19">
        <v>8.673</v>
      </c>
      <c r="H1662" s="19">
        <v>9.673</v>
      </c>
      <c r="I1662" s="19">
        <v>8.8000000000000007</v>
      </c>
      <c r="J1662" s="19">
        <v>9.5540000000000003</v>
      </c>
      <c r="K1662" s="19">
        <v>9.41</v>
      </c>
    </row>
    <row r="1663" spans="1:18" hidden="1" outlineLevel="1" x14ac:dyDescent="0.25">
      <c r="A1663" s="8" t="s">
        <v>20</v>
      </c>
      <c r="B1663" s="19">
        <f>[3]Eiro!$AQ$1205</f>
        <v>9.1348983253056826</v>
      </c>
      <c r="C1663" s="19">
        <f>[3]Eiro!$AQ$1206</f>
        <v>9.5512606316215098</v>
      </c>
      <c r="D1663" s="19">
        <f>[3]Eiro!$AQ$1207</f>
        <v>7.6070439735617938</v>
      </c>
      <c r="E1663" s="19">
        <f>[3]Eiro!$AQ$1208</f>
        <v>10.049619998743797</v>
      </c>
      <c r="F1663" s="19">
        <f>[3]Eiro!$AQ$1209</f>
        <v>9.2498970153166322</v>
      </c>
      <c r="G1663" s="19">
        <f>[3]Eiro!$AQ$1210</f>
        <v>8.8500542603749572</v>
      </c>
      <c r="H1663" s="19">
        <f>[3]Eiro!$AQ$1211</f>
        <v>10.410448652133427</v>
      </c>
      <c r="I1663" s="19">
        <f>[3]Eiro!$AQ$1212</f>
        <v>7.8172143288167195</v>
      </c>
      <c r="J1663" s="19">
        <f>[3]Eiro!$AQ$1213</f>
        <v>9.0801712682710765</v>
      </c>
      <c r="K1663" s="19">
        <f>[3]Eiro!$AQ$1214</f>
        <v>8.8576664630421504</v>
      </c>
    </row>
    <row r="1664" spans="1:18" collapsed="1" x14ac:dyDescent="0.25">
      <c r="A1664" s="12">
        <v>2005</v>
      </c>
      <c r="B1664" s="19">
        <v>9.8209999999999997</v>
      </c>
      <c r="C1664" s="19">
        <v>10.151</v>
      </c>
      <c r="D1664" s="19">
        <v>8.0109999999999992</v>
      </c>
      <c r="E1664" s="19">
        <v>11.016999999999999</v>
      </c>
      <c r="F1664" s="19">
        <v>8.5280000000000005</v>
      </c>
      <c r="G1664" s="19">
        <v>9.3810000000000002</v>
      </c>
      <c r="H1664" s="19">
        <v>11.632999999999999</v>
      </c>
      <c r="I1664" s="19">
        <v>8.9510000000000005</v>
      </c>
      <c r="J1664" s="19">
        <v>11.032</v>
      </c>
      <c r="K1664" s="19">
        <v>9.5109999999999992</v>
      </c>
    </row>
    <row r="1665" spans="1:11" hidden="1" outlineLevel="1" x14ac:dyDescent="0.25">
      <c r="A1665" s="8" t="s">
        <v>122</v>
      </c>
      <c r="B1665" s="19">
        <v>10.353999999999999</v>
      </c>
      <c r="C1665" s="19">
        <v>10.884</v>
      </c>
      <c r="D1665" s="19">
        <v>9.1180000000000003</v>
      </c>
      <c r="E1665" s="19">
        <v>10.551</v>
      </c>
      <c r="F1665" s="19">
        <v>11.23</v>
      </c>
      <c r="G1665" s="19">
        <v>10.244</v>
      </c>
      <c r="H1665" s="19">
        <v>10.773999999999999</v>
      </c>
      <c r="I1665" s="19">
        <v>10.824</v>
      </c>
      <c r="J1665" s="19">
        <v>10.63</v>
      </c>
      <c r="K1665" s="19">
        <v>9.8740000000000006</v>
      </c>
    </row>
    <row r="1666" spans="1:11" hidden="1" outlineLevel="1" x14ac:dyDescent="0.25">
      <c r="A1666" s="12">
        <v>2007</v>
      </c>
      <c r="B1666" s="19">
        <v>10.930999999999999</v>
      </c>
      <c r="C1666" s="19">
        <v>11.702999999999999</v>
      </c>
      <c r="D1666" s="19">
        <v>9.6159999999999997</v>
      </c>
      <c r="E1666" s="19">
        <v>12.018000000000001</v>
      </c>
      <c r="F1666" s="19">
        <v>11.289</v>
      </c>
      <c r="G1666" s="19">
        <v>11.364000000000001</v>
      </c>
      <c r="H1666" s="19">
        <v>10.912000000000001</v>
      </c>
      <c r="I1666" s="19">
        <v>10.932</v>
      </c>
      <c r="J1666" s="19">
        <v>11.821</v>
      </c>
      <c r="K1666" s="19">
        <v>10.891</v>
      </c>
    </row>
    <row r="1667" spans="1:11" hidden="1" outlineLevel="1" x14ac:dyDescent="0.25">
      <c r="A1667" s="12">
        <v>2008</v>
      </c>
      <c r="B1667" s="19">
        <v>11.28</v>
      </c>
      <c r="C1667" s="19">
        <v>12.032999999999999</v>
      </c>
      <c r="D1667" s="19">
        <v>10.663</v>
      </c>
      <c r="E1667" s="19">
        <v>12.675000000000001</v>
      </c>
      <c r="F1667" s="19">
        <v>11.304</v>
      </c>
      <c r="G1667" s="19">
        <v>11.557</v>
      </c>
      <c r="H1667" s="19">
        <v>12.010999999999999</v>
      </c>
      <c r="I1667" s="19">
        <v>10.103</v>
      </c>
      <c r="J1667" s="19">
        <v>12.35</v>
      </c>
      <c r="K1667" s="19">
        <v>11.26</v>
      </c>
    </row>
    <row r="1668" spans="1:11" hidden="1" outlineLevel="1" x14ac:dyDescent="0.25">
      <c r="A1668" s="12">
        <v>2009</v>
      </c>
      <c r="B1668" s="19">
        <v>10.396000000000001</v>
      </c>
      <c r="C1668" s="19">
        <v>10.664999999999999</v>
      </c>
      <c r="D1668" s="19">
        <v>9.1080000000000005</v>
      </c>
      <c r="E1668" s="19">
        <v>11.227</v>
      </c>
      <c r="F1668" s="19">
        <v>10.026999999999999</v>
      </c>
      <c r="G1668" s="19">
        <v>10.898999999999999</v>
      </c>
      <c r="H1668" s="19">
        <v>10.606999999999999</v>
      </c>
      <c r="I1668" s="19">
        <v>9.6839999999999993</v>
      </c>
      <c r="J1668" s="19">
        <v>11.202</v>
      </c>
      <c r="K1668" s="19">
        <v>9.8789999999999996</v>
      </c>
    </row>
    <row r="1669" spans="1:11" collapsed="1" x14ac:dyDescent="0.25">
      <c r="A1669" s="12">
        <v>2010</v>
      </c>
      <c r="B1669" s="19">
        <v>9.5350000000000001</v>
      </c>
      <c r="C1669" s="19">
        <v>10.295</v>
      </c>
      <c r="D1669" s="19">
        <v>8.6229999999999993</v>
      </c>
      <c r="E1669" s="19">
        <v>9.5570000000000004</v>
      </c>
      <c r="F1669" s="19">
        <v>8.1869999999999994</v>
      </c>
      <c r="G1669" s="19">
        <v>10.206</v>
      </c>
      <c r="H1669" s="19">
        <v>9.31</v>
      </c>
      <c r="I1669" s="19">
        <v>7.4080000000000004</v>
      </c>
      <c r="J1669" s="19">
        <v>9.157</v>
      </c>
      <c r="K1669" s="19">
        <v>9.7880000000000003</v>
      </c>
    </row>
    <row r="1670" spans="1:11" hidden="1" outlineLevel="1" x14ac:dyDescent="0.25">
      <c r="A1670" s="12">
        <v>2011</v>
      </c>
      <c r="B1670" s="19">
        <v>9.2062208133457677</v>
      </c>
      <c r="C1670" s="19">
        <v>9.8848701511775978</v>
      </c>
      <c r="D1670" s="19">
        <v>7.981354851476441</v>
      </c>
      <c r="E1670" s="19">
        <v>9.6563919420269766</v>
      </c>
      <c r="F1670" s="19">
        <v>8.5927770859277715</v>
      </c>
      <c r="G1670" s="19">
        <v>9.8674374563938994</v>
      </c>
      <c r="H1670" s="19">
        <v>9.6538575149708645</v>
      </c>
      <c r="I1670" s="19">
        <v>8.2164198493115084</v>
      </c>
      <c r="J1670" s="19">
        <v>10.110405629473854</v>
      </c>
      <c r="K1670" s="19">
        <v>8.1045751633986924</v>
      </c>
    </row>
    <row r="1671" spans="1:11" hidden="1" outlineLevel="1" x14ac:dyDescent="0.25">
      <c r="A1671" s="12">
        <v>2012</v>
      </c>
      <c r="B1671" s="19">
        <v>9.8313836423603824</v>
      </c>
      <c r="C1671" s="19">
        <v>10.68724080784693</v>
      </c>
      <c r="D1671" s="19">
        <v>8.5068177992256331</v>
      </c>
      <c r="E1671" s="19">
        <v>10.906157946416048</v>
      </c>
      <c r="F1671" s="19">
        <v>9.4726603797521882</v>
      </c>
      <c r="G1671" s="19">
        <v>10.623620309050773</v>
      </c>
      <c r="H1671" s="19">
        <v>9.7784463894967182</v>
      </c>
      <c r="I1671" s="19">
        <v>8.9788615731230532</v>
      </c>
      <c r="J1671" s="19">
        <v>10.513729694071081</v>
      </c>
      <c r="K1671" s="19">
        <v>8.6750578780701986</v>
      </c>
    </row>
    <row r="1672" spans="1:11" hidden="1" outlineLevel="1" x14ac:dyDescent="0.25">
      <c r="A1672" s="12">
        <v>2013</v>
      </c>
      <c r="B1672" s="19">
        <v>10.290446812039963</v>
      </c>
      <c r="C1672" s="19">
        <v>11.120922657458205</v>
      </c>
      <c r="D1672" s="19">
        <v>9.7724353092310512</v>
      </c>
      <c r="E1672" s="19">
        <v>11.826056213540745</v>
      </c>
      <c r="F1672" s="19">
        <v>7.9082297731815423</v>
      </c>
      <c r="G1672" s="19">
        <v>11.089980982884596</v>
      </c>
      <c r="H1672" s="19">
        <v>10.378834441526513</v>
      </c>
      <c r="I1672" s="19">
        <v>8.4492704445198523</v>
      </c>
      <c r="J1672" s="19">
        <v>9.3184802405862168</v>
      </c>
      <c r="K1672" s="19">
        <v>9.3498468793192231</v>
      </c>
    </row>
    <row r="1673" spans="1:11" hidden="1" outlineLevel="1" x14ac:dyDescent="0.25">
      <c r="A1673" s="12">
        <v>2014</v>
      </c>
      <c r="B1673" s="19">
        <v>10.932604560061456</v>
      </c>
      <c r="C1673" s="19">
        <v>11.893870082342177</v>
      </c>
      <c r="D1673" s="19">
        <v>9.1148095387002996</v>
      </c>
      <c r="E1673" s="19">
        <v>12.803031644560924</v>
      </c>
      <c r="F1673" s="19">
        <v>9.4587493431424079</v>
      </c>
      <c r="G1673" s="19">
        <v>12.042881474802124</v>
      </c>
      <c r="H1673" s="19">
        <v>11.752423143667377</v>
      </c>
      <c r="I1673" s="19">
        <v>8.600658921449627</v>
      </c>
      <c r="J1673" s="19">
        <v>11.849760438056125</v>
      </c>
      <c r="K1673" s="19">
        <v>10.342280226545187</v>
      </c>
    </row>
    <row r="1674" spans="1:11" collapsed="1" x14ac:dyDescent="0.25">
      <c r="A1674" s="12">
        <v>2015</v>
      </c>
      <c r="B1674" s="19">
        <v>11.162762823159673</v>
      </c>
      <c r="C1674" s="19">
        <v>11.933056836319903</v>
      </c>
      <c r="D1674" s="19">
        <v>10.537444933920705</v>
      </c>
      <c r="E1674" s="19">
        <v>12.112911545507906</v>
      </c>
      <c r="F1674" s="19">
        <v>9.3907160977346553</v>
      </c>
      <c r="G1674" s="19">
        <v>12.115205695562478</v>
      </c>
      <c r="H1674" s="19">
        <v>11.932562510679501</v>
      </c>
      <c r="I1674" s="19">
        <v>9.1586794462193826</v>
      </c>
      <c r="J1674" s="19">
        <v>12.588377306432143</v>
      </c>
      <c r="K1674" s="19">
        <v>9.8848155941964784</v>
      </c>
    </row>
    <row r="1675" spans="1:11" hidden="1" outlineLevel="1" x14ac:dyDescent="0.25">
      <c r="A1675" s="12">
        <v>2016</v>
      </c>
      <c r="B1675" s="19">
        <v>11.264970904294925</v>
      </c>
      <c r="C1675" s="19">
        <v>11.972889663710554</v>
      </c>
      <c r="D1675" s="19">
        <v>9.6891833913333656</v>
      </c>
      <c r="E1675" s="19">
        <v>13.386641916253168</v>
      </c>
      <c r="F1675" s="19">
        <v>10.04524886877828</v>
      </c>
      <c r="G1675" s="19">
        <v>13.721600785260016</v>
      </c>
      <c r="H1675" s="19">
        <v>12.115766438167563</v>
      </c>
      <c r="I1675" s="19">
        <v>10.107230836110709</v>
      </c>
      <c r="J1675" s="19">
        <v>11.970292704237659</v>
      </c>
      <c r="K1675" s="19">
        <v>9.2467298150654038</v>
      </c>
    </row>
    <row r="1676" spans="1:11" hidden="1" outlineLevel="1" x14ac:dyDescent="0.25">
      <c r="A1676" s="12">
        <v>2017</v>
      </c>
      <c r="B1676" s="19">
        <v>10.767279835027159</v>
      </c>
      <c r="C1676" s="19">
        <v>11.102441871160293</v>
      </c>
      <c r="D1676" s="19">
        <v>9.7539160703925738</v>
      </c>
      <c r="E1676" s="19">
        <v>12.82993172899457</v>
      </c>
      <c r="F1676" s="19">
        <v>9.9270205339739821</v>
      </c>
      <c r="G1676" s="19">
        <v>12.963149924280666</v>
      </c>
      <c r="H1676" s="19">
        <v>11.749480143669386</v>
      </c>
      <c r="I1676" s="19">
        <v>10.197368421052632</v>
      </c>
      <c r="J1676" s="19">
        <v>12.378925422403684</v>
      </c>
      <c r="K1676" s="19">
        <v>8.6973993914690855</v>
      </c>
    </row>
    <row r="1677" spans="1:11" hidden="1" outlineLevel="1" x14ac:dyDescent="0.25">
      <c r="A1677" s="12">
        <v>2018</v>
      </c>
      <c r="B1677" s="19">
        <v>10.059542659044316</v>
      </c>
      <c r="C1677" s="19">
        <v>10.209754461076409</v>
      </c>
      <c r="D1677" s="19">
        <v>8.4415426218724878</v>
      </c>
      <c r="E1677" s="19">
        <v>10.493103759127377</v>
      </c>
      <c r="F1677" s="19">
        <v>8.2844007465064404</v>
      </c>
      <c r="G1677" s="19">
        <v>12.344934354705753</v>
      </c>
      <c r="H1677" s="19">
        <v>11.197833241110173</v>
      </c>
      <c r="I1677" s="19">
        <v>8.5891812865497066</v>
      </c>
      <c r="J1677" s="19">
        <v>11.803506335705608</v>
      </c>
      <c r="K1677" s="19">
        <v>7.8222687487277902</v>
      </c>
    </row>
    <row r="1678" spans="1:11" hidden="1" outlineLevel="1" x14ac:dyDescent="0.25">
      <c r="A1678" s="12">
        <v>2019</v>
      </c>
      <c r="B1678" s="19">
        <v>9.847589343048476</v>
      </c>
      <c r="C1678" s="19">
        <v>9.5151140396642884</v>
      </c>
      <c r="D1678" s="19">
        <v>8.4488416515648712</v>
      </c>
      <c r="E1678" s="19">
        <v>11.718960954798293</v>
      </c>
      <c r="F1678" s="19">
        <v>8.9871154110688245</v>
      </c>
      <c r="G1678" s="19">
        <v>13.138715281244384</v>
      </c>
      <c r="H1678" s="19">
        <v>11.805321903480156</v>
      </c>
      <c r="I1678" s="19">
        <v>9.3957258658806193</v>
      </c>
      <c r="J1678" s="19">
        <v>10.875712359159524</v>
      </c>
      <c r="K1678" s="19">
        <v>8.1106588804341424</v>
      </c>
    </row>
    <row r="1679" spans="1:11" collapsed="1" x14ac:dyDescent="0.25">
      <c r="A1679" s="12">
        <v>2020</v>
      </c>
      <c r="B1679" s="8">
        <v>9.3000000000000007</v>
      </c>
      <c r="C1679" s="8">
        <v>8.9</v>
      </c>
      <c r="D1679" s="8">
        <v>7.9</v>
      </c>
      <c r="E1679" s="8">
        <v>11.3</v>
      </c>
      <c r="F1679" s="8">
        <v>8.5</v>
      </c>
      <c r="G1679" s="8">
        <v>12.9</v>
      </c>
      <c r="H1679" s="8">
        <v>10</v>
      </c>
      <c r="I1679" s="8">
        <v>7.4</v>
      </c>
      <c r="J1679" s="8">
        <v>11.2</v>
      </c>
      <c r="K1679" s="8">
        <v>8.6</v>
      </c>
    </row>
    <row r="1680" spans="1:11" x14ac:dyDescent="0.25">
      <c r="A1680" s="12">
        <v>2021</v>
      </c>
      <c r="B1680" s="8">
        <v>9.3000000000000007</v>
      </c>
      <c r="C1680" s="8">
        <v>8.9</v>
      </c>
      <c r="D1680" s="8">
        <v>7.5</v>
      </c>
      <c r="E1680" s="8">
        <v>10.199999999999999</v>
      </c>
      <c r="F1680" s="8">
        <v>8.5</v>
      </c>
      <c r="G1680" s="8">
        <v>12.9</v>
      </c>
      <c r="H1680" s="8">
        <v>10.6</v>
      </c>
      <c r="I1680" s="8">
        <v>7.9</v>
      </c>
      <c r="J1680" s="8">
        <v>11.6</v>
      </c>
      <c r="K1680" s="8">
        <v>7.3</v>
      </c>
    </row>
    <row r="1681" spans="1:11" x14ac:dyDescent="0.25">
      <c r="A1681" s="12">
        <v>2022</v>
      </c>
      <c r="B1681" s="19">
        <v>8.47261403031745</v>
      </c>
      <c r="C1681" s="19">
        <v>7.8705276059124945</v>
      </c>
      <c r="D1681" s="19">
        <v>6.9752694990488271</v>
      </c>
      <c r="E1681" s="19">
        <v>8.8992632577139101</v>
      </c>
      <c r="F1681" s="19">
        <v>8.9568949430863967</v>
      </c>
      <c r="G1681" s="19">
        <v>11.962938347863481</v>
      </c>
      <c r="H1681" s="19">
        <v>9.09253517767708</v>
      </c>
      <c r="I1681" s="19">
        <v>7.8095382515732812</v>
      </c>
      <c r="J1681" s="19">
        <v>9.9623644011512074</v>
      </c>
      <c r="K1681" s="19">
        <v>8.0733276678402319</v>
      </c>
    </row>
    <row r="1682" spans="1:11" x14ac:dyDescent="0.25">
      <c r="A1682" s="12">
        <v>2023</v>
      </c>
      <c r="B1682" s="19">
        <v>7.740872555000796</v>
      </c>
      <c r="C1682" s="19">
        <v>6.9472783355609788</v>
      </c>
      <c r="D1682" s="19">
        <v>6.3625496471677021</v>
      </c>
      <c r="E1682" s="19">
        <v>8.317946655454195</v>
      </c>
      <c r="F1682" s="19">
        <v>7.7541371158392431</v>
      </c>
      <c r="G1682" s="19">
        <v>9.8746021398166963</v>
      </c>
      <c r="H1682" s="19">
        <v>8.1883623275344934</v>
      </c>
      <c r="I1682" s="19">
        <v>6.9649075810340202</v>
      </c>
      <c r="J1682" s="19">
        <v>8.7593850554165176</v>
      </c>
      <c r="K1682" s="19">
        <v>6.8946497517926089</v>
      </c>
    </row>
    <row r="1684" spans="1:11" x14ac:dyDescent="0.25">
      <c r="B1684" s="19"/>
      <c r="C1684" s="19"/>
      <c r="D1684" s="19"/>
      <c r="E1684" s="19"/>
      <c r="G1684" s="19"/>
    </row>
    <row r="1685" spans="1:11" x14ac:dyDescent="0.25">
      <c r="B1685" s="19"/>
      <c r="C1685" s="19"/>
      <c r="D1685" s="19"/>
      <c r="E1685" s="19"/>
      <c r="G1685" s="19"/>
    </row>
    <row r="1686" spans="1:11" x14ac:dyDescent="0.25">
      <c r="B1686" s="19"/>
      <c r="C1686" s="19"/>
      <c r="D1686" s="19"/>
      <c r="E1686" s="19"/>
      <c r="G1686" s="19"/>
    </row>
    <row r="1687" spans="1:11" ht="15" customHeight="1" x14ac:dyDescent="0.25">
      <c r="B1687" s="19"/>
      <c r="C1687" s="19"/>
      <c r="D1687" s="19"/>
      <c r="E1687" s="19"/>
      <c r="G1687" s="19"/>
    </row>
    <row r="1688" spans="1:11" x14ac:dyDescent="0.25">
      <c r="B1688" s="19"/>
      <c r="C1688" s="19"/>
      <c r="D1688" s="19"/>
      <c r="E1688" s="19"/>
      <c r="G1688" s="19"/>
    </row>
    <row r="1689" spans="1:11" x14ac:dyDescent="0.25">
      <c r="B1689" s="19"/>
      <c r="C1689" s="19"/>
      <c r="D1689" s="19"/>
      <c r="E1689" s="19"/>
      <c r="G1689" s="19"/>
    </row>
    <row r="1690" spans="1:11" x14ac:dyDescent="0.25">
      <c r="B1690" s="19"/>
      <c r="C1690" s="19"/>
      <c r="D1690" s="19"/>
      <c r="E1690" s="19"/>
      <c r="G1690" s="19"/>
    </row>
    <row r="1691" spans="1:11" x14ac:dyDescent="0.25">
      <c r="B1691" s="19"/>
      <c r="C1691" s="19"/>
      <c r="D1691" s="19"/>
      <c r="E1691" s="19"/>
      <c r="G1691" s="19"/>
      <c r="J1691" s="8" t="s">
        <v>79</v>
      </c>
    </row>
    <row r="1692" spans="1:11" x14ac:dyDescent="0.25">
      <c r="B1692" s="19"/>
      <c r="C1692" s="19"/>
      <c r="D1692" s="19"/>
      <c r="E1692" s="19"/>
      <c r="G1692" s="19"/>
    </row>
    <row r="1693" spans="1:11" x14ac:dyDescent="0.25">
      <c r="B1693" s="19"/>
      <c r="C1693" s="19"/>
      <c r="D1693" s="19"/>
      <c r="E1693" s="19"/>
      <c r="G1693" s="19"/>
    </row>
    <row r="1694" spans="1:11" x14ac:dyDescent="0.25">
      <c r="B1694" s="19"/>
      <c r="C1694" s="19"/>
      <c r="D1694" s="19"/>
      <c r="E1694" s="19"/>
    </row>
    <row r="1700" spans="1:21" s="2" customFormat="1" ht="5.25" customHeight="1" x14ac:dyDescent="0.2"/>
    <row r="1701" spans="1:21" s="23" customFormat="1" ht="12" customHeight="1" x14ac:dyDescent="0.2">
      <c r="U1701" s="24"/>
    </row>
    <row r="1702" spans="1:21" x14ac:dyDescent="0.25">
      <c r="B1702" s="8" t="s">
        <v>3</v>
      </c>
      <c r="C1702" s="8" t="s">
        <v>4</v>
      </c>
      <c r="D1702" s="8" t="s">
        <v>5</v>
      </c>
      <c r="E1702" s="8" t="s">
        <v>6</v>
      </c>
      <c r="F1702" s="8" t="s">
        <v>146</v>
      </c>
      <c r="G1702" s="8" t="s">
        <v>7</v>
      </c>
      <c r="H1702" s="8" t="s">
        <v>8</v>
      </c>
      <c r="I1702" s="8" t="s">
        <v>9</v>
      </c>
      <c r="J1702" s="8" t="s">
        <v>147</v>
      </c>
      <c r="K1702" s="8" t="s">
        <v>10</v>
      </c>
      <c r="L1702" s="8" t="s">
        <v>11</v>
      </c>
      <c r="U1702" s="25"/>
    </row>
    <row r="1703" spans="1:21" x14ac:dyDescent="0.25">
      <c r="A1703" s="12" t="s">
        <v>30</v>
      </c>
      <c r="B1703" s="18">
        <v>39.163681122172505</v>
      </c>
      <c r="C1703" s="18">
        <v>2733.30078125</v>
      </c>
      <c r="D1703" s="18">
        <v>1657.2689655172414</v>
      </c>
      <c r="E1703" s="18">
        <v>1179.5854063018244</v>
      </c>
      <c r="G1703" s="18">
        <v>593.06306306306305</v>
      </c>
      <c r="H1703" s="18">
        <v>1660.1158940397352</v>
      </c>
      <c r="I1703" s="18">
        <v>2404.6285714285714</v>
      </c>
      <c r="K1703" s="18">
        <v>848.46570397111918</v>
      </c>
      <c r="L1703" s="18">
        <v>13.9</v>
      </c>
      <c r="U1703" s="25"/>
    </row>
    <row r="1704" spans="1:21" hidden="1" outlineLevel="1" x14ac:dyDescent="0.25">
      <c r="A1704" s="12" t="s">
        <v>12</v>
      </c>
      <c r="B1704" s="18">
        <v>38.731982226075651</v>
      </c>
      <c r="C1704" s="18">
        <v>2690.455729166667</v>
      </c>
      <c r="D1704" s="18">
        <v>1634.8965517241379</v>
      </c>
      <c r="E1704" s="18">
        <v>1176.7330016583749</v>
      </c>
      <c r="G1704" s="18">
        <v>590.61061061061059</v>
      </c>
      <c r="H1704" s="18">
        <v>1630.6291390728477</v>
      </c>
      <c r="I1704" s="18">
        <v>2384</v>
      </c>
      <c r="K1704" s="18">
        <v>843.33935018050545</v>
      </c>
      <c r="L1704" s="18">
        <v>14.1</v>
      </c>
    </row>
    <row r="1705" spans="1:21" hidden="1" outlineLevel="1" x14ac:dyDescent="0.25">
      <c r="A1705" s="12">
        <v>1997</v>
      </c>
      <c r="B1705" s="18">
        <v>38.394618278654256</v>
      </c>
      <c r="C1705" s="18">
        <v>2655.7649739583335</v>
      </c>
      <c r="D1705" s="18">
        <v>1620.7172413793103</v>
      </c>
      <c r="E1705" s="18">
        <v>1176.8159203980099</v>
      </c>
      <c r="G1705" s="18">
        <v>590.36036036036035</v>
      </c>
      <c r="H1705" s="18">
        <v>1610.5629139072848</v>
      </c>
      <c r="I1705" s="18">
        <v>2369.3714285714286</v>
      </c>
      <c r="K1705" s="18">
        <v>840.50541516245494</v>
      </c>
      <c r="L1705" s="18">
        <v>13.9</v>
      </c>
    </row>
    <row r="1706" spans="1:21" hidden="1" outlineLevel="1" x14ac:dyDescent="0.25">
      <c r="A1706" s="12">
        <v>1998</v>
      </c>
      <c r="B1706" s="18">
        <v>38.062255182771061</v>
      </c>
      <c r="C1706" s="18">
        <v>2623.688151041667</v>
      </c>
      <c r="D1706" s="18">
        <v>1607.3103448275863</v>
      </c>
      <c r="E1706" s="18">
        <v>1177.5124378109454</v>
      </c>
      <c r="G1706" s="18">
        <v>590.34034034034028</v>
      </c>
      <c r="H1706" s="18">
        <v>1593.841059602649</v>
      </c>
      <c r="I1706" s="18">
        <v>2346.8000000000002</v>
      </c>
      <c r="K1706" s="18">
        <v>841.15523465703973</v>
      </c>
      <c r="L1706" s="18">
        <v>13.8</v>
      </c>
    </row>
    <row r="1707" spans="1:21" hidden="1" outlineLevel="1" x14ac:dyDescent="0.25">
      <c r="A1707" s="12">
        <v>1999</v>
      </c>
      <c r="B1707" s="18">
        <v>37.768737710755701</v>
      </c>
      <c r="C1707" s="18">
        <v>2593.5286458333335</v>
      </c>
      <c r="D1707" s="18">
        <v>1592.4137931034484</v>
      </c>
      <c r="E1707" s="18">
        <v>1176.3018242122721</v>
      </c>
      <c r="G1707" s="18">
        <v>589.23923923923917</v>
      </c>
      <c r="H1707" s="18">
        <v>1579.9172185430464</v>
      </c>
      <c r="I1707" s="18">
        <v>2317.542857142857</v>
      </c>
      <c r="K1707" s="18">
        <v>839.36823104693144</v>
      </c>
      <c r="L1707" s="18">
        <v>13.7</v>
      </c>
    </row>
    <row r="1708" spans="1:21" collapsed="1" x14ac:dyDescent="0.25">
      <c r="A1708" s="12">
        <v>2000</v>
      </c>
      <c r="B1708" s="18">
        <v>36.633652789174626</v>
      </c>
      <c r="C1708" s="18">
        <v>2471.30859375</v>
      </c>
      <c r="D1708" s="18">
        <v>1574.2206896551725</v>
      </c>
      <c r="E1708" s="18">
        <v>1052.3217247097843</v>
      </c>
      <c r="G1708" s="18">
        <v>558.9489489489489</v>
      </c>
      <c r="H1708" s="18">
        <v>1475.7615894039736</v>
      </c>
      <c r="I1708" s="18">
        <v>2233.4285714285716</v>
      </c>
      <c r="K1708" s="18">
        <v>790.30685920577616</v>
      </c>
      <c r="L1708" s="18">
        <v>13.1</v>
      </c>
    </row>
    <row r="1709" spans="1:21" hidden="1" outlineLevel="1" x14ac:dyDescent="0.25">
      <c r="A1709" s="12">
        <v>2001</v>
      </c>
      <c r="B1709" s="18">
        <v>36.299999999999997</v>
      </c>
      <c r="C1709" s="18">
        <v>2433.6999999999998</v>
      </c>
      <c r="D1709" s="18">
        <v>1575.1</v>
      </c>
      <c r="E1709" s="18">
        <v>1098.8</v>
      </c>
      <c r="F1709" s="18"/>
      <c r="G1709" s="18">
        <v>553.29999999999995</v>
      </c>
      <c r="H1709" s="18">
        <v>1458.4</v>
      </c>
      <c r="I1709" s="18">
        <v>2238.5</v>
      </c>
      <c r="J1709" s="18"/>
      <c r="K1709" s="18">
        <v>800.1</v>
      </c>
      <c r="L1709" s="18">
        <v>12.9</v>
      </c>
    </row>
    <row r="1710" spans="1:21" hidden="1" outlineLevel="1" x14ac:dyDescent="0.25">
      <c r="A1710" s="12">
        <v>2002</v>
      </c>
      <c r="B1710" s="18">
        <v>35.6</v>
      </c>
      <c r="C1710" s="18">
        <v>2373.8000000000002</v>
      </c>
      <c r="D1710" s="18">
        <v>1542.6</v>
      </c>
      <c r="E1710" s="18">
        <v>1061.0999999999999</v>
      </c>
      <c r="F1710" s="18"/>
      <c r="G1710" s="18">
        <v>539.6</v>
      </c>
      <c r="H1710" s="18">
        <v>1416.3</v>
      </c>
      <c r="I1710" s="18">
        <v>2157.3000000000002</v>
      </c>
      <c r="J1710" s="18"/>
      <c r="K1710" s="18">
        <v>780.8</v>
      </c>
      <c r="L1710" s="18">
        <v>12.8</v>
      </c>
    </row>
    <row r="1711" spans="1:21" hidden="1" outlineLevel="1" x14ac:dyDescent="0.25">
      <c r="A1711" s="12">
        <v>2003</v>
      </c>
      <c r="B1711" s="18">
        <v>35.25</v>
      </c>
      <c r="C1711" s="18">
        <v>2349.09</v>
      </c>
      <c r="D1711" s="18">
        <v>1513.35</v>
      </c>
      <c r="E1711" s="18">
        <v>1060.6600000000001</v>
      </c>
      <c r="F1711" s="18"/>
      <c r="G1711" s="18">
        <v>538.98</v>
      </c>
      <c r="H1711" s="18">
        <v>1400.15</v>
      </c>
      <c r="I1711" s="18">
        <v>2123.4899999999998</v>
      </c>
      <c r="J1711" s="18"/>
      <c r="K1711" s="18">
        <v>776.9</v>
      </c>
      <c r="L1711" s="18">
        <v>12.7</v>
      </c>
    </row>
    <row r="1712" spans="1:21" hidden="1" outlineLevel="1" x14ac:dyDescent="0.25">
      <c r="A1712" s="12" t="s">
        <v>20</v>
      </c>
      <c r="B1712" s="18">
        <v>34.799999999999997</v>
      </c>
      <c r="C1712" s="18">
        <v>2318.6</v>
      </c>
      <c r="D1712" s="18">
        <v>1479.6</v>
      </c>
      <c r="E1712" s="18">
        <v>1056.0999999999999</v>
      </c>
      <c r="F1712" s="18"/>
      <c r="G1712" s="18">
        <v>535</v>
      </c>
      <c r="H1712" s="18">
        <v>1386.8</v>
      </c>
      <c r="I1712" s="18">
        <v>2083.3000000000002</v>
      </c>
      <c r="J1712" s="18"/>
      <c r="K1712" s="18">
        <v>768.3</v>
      </c>
      <c r="L1712" s="18">
        <v>12.6</v>
      </c>
    </row>
    <row r="1713" spans="1:12" collapsed="1" x14ac:dyDescent="0.25">
      <c r="A1713" s="12">
        <v>2005</v>
      </c>
      <c r="B1713" s="18">
        <v>34.5</v>
      </c>
      <c r="C1713" s="18">
        <v>2300.1999999999998</v>
      </c>
      <c r="D1713" s="18">
        <v>1453.1</v>
      </c>
      <c r="E1713" s="18">
        <v>1050.7</v>
      </c>
      <c r="F1713" s="18"/>
      <c r="G1713" s="18">
        <v>531.4</v>
      </c>
      <c r="H1713" s="18">
        <v>1374.9</v>
      </c>
      <c r="I1713" s="18">
        <v>2055.6999999999998</v>
      </c>
      <c r="J1713" s="18"/>
      <c r="K1713" s="18">
        <v>762.9</v>
      </c>
      <c r="L1713" s="18">
        <v>12.341136192835473</v>
      </c>
    </row>
    <row r="1714" spans="1:12" hidden="1" outlineLevel="1" x14ac:dyDescent="0.25">
      <c r="A1714" s="12">
        <v>2006</v>
      </c>
      <c r="B1714" s="18">
        <v>34.200000000000003</v>
      </c>
      <c r="C1714" s="18">
        <v>2287</v>
      </c>
      <c r="D1714" s="18">
        <v>1424.9</v>
      </c>
      <c r="E1714" s="18">
        <v>1048.4000000000001</v>
      </c>
      <c r="F1714" s="18"/>
      <c r="G1714" s="18">
        <v>528.6</v>
      </c>
      <c r="H1714" s="18">
        <v>1364.6</v>
      </c>
      <c r="I1714" s="18">
        <v>2032.6</v>
      </c>
      <c r="J1714" s="18"/>
      <c r="K1714" s="18">
        <v>755</v>
      </c>
      <c r="L1714" s="8">
        <v>12</v>
      </c>
    </row>
    <row r="1715" spans="1:12" hidden="1" outlineLevel="1" x14ac:dyDescent="0.25">
      <c r="A1715" s="12">
        <v>2007</v>
      </c>
      <c r="B1715" s="18">
        <v>34</v>
      </c>
      <c r="C1715" s="18">
        <v>2301.1999999999998</v>
      </c>
      <c r="D1715" s="18">
        <v>1412.6</v>
      </c>
      <c r="E1715" s="18">
        <v>1029.9000000000001</v>
      </c>
      <c r="F1715" s="18"/>
      <c r="G1715" s="18">
        <v>528</v>
      </c>
      <c r="H1715" s="18">
        <v>1340.1</v>
      </c>
      <c r="I1715" s="18">
        <v>1951.4</v>
      </c>
      <c r="J1715" s="18"/>
      <c r="K1715" s="18">
        <v>712.4</v>
      </c>
      <c r="L1715" s="8">
        <v>12</v>
      </c>
    </row>
    <row r="1716" spans="1:12" hidden="1" outlineLevel="1" x14ac:dyDescent="0.25">
      <c r="A1716" s="12">
        <v>2008</v>
      </c>
      <c r="B1716" s="18">
        <f>[3]Eiro!$BG$631</f>
        <v>33.501665143512135</v>
      </c>
      <c r="C1716" s="18">
        <v>2353</v>
      </c>
      <c r="D1716" s="18">
        <f>[3]Eiro!$BG$633</f>
        <v>1370.3055555555557</v>
      </c>
      <c r="E1716" s="18">
        <v>1072</v>
      </c>
      <c r="F1716" s="18"/>
      <c r="G1716" s="18">
        <v>559</v>
      </c>
      <c r="H1716" s="18">
        <v>1389</v>
      </c>
      <c r="I1716" s="18">
        <v>1974</v>
      </c>
      <c r="J1716" s="18"/>
      <c r="K1716" s="18">
        <v>741</v>
      </c>
      <c r="L1716" s="8">
        <v>12</v>
      </c>
    </row>
    <row r="1717" spans="1:12" hidden="1" outlineLevel="1" x14ac:dyDescent="0.25">
      <c r="A1717" s="12">
        <v>2009</v>
      </c>
      <c r="B1717" s="18">
        <v>32.799999999999997</v>
      </c>
      <c r="C1717" s="18">
        <v>2222.6</v>
      </c>
      <c r="D1717" s="19">
        <v>1332.8</v>
      </c>
      <c r="E1717" s="18">
        <v>998.7</v>
      </c>
      <c r="F1717" s="18"/>
      <c r="G1717" s="18">
        <v>517.5</v>
      </c>
      <c r="H1717" s="18">
        <v>1293.7</v>
      </c>
      <c r="I1717" s="18">
        <v>1858.7</v>
      </c>
      <c r="J1717" s="18"/>
      <c r="K1717" s="18">
        <v>687.6</v>
      </c>
    </row>
    <row r="1718" spans="1:12" collapsed="1" x14ac:dyDescent="0.25">
      <c r="A1718" s="12">
        <v>2010</v>
      </c>
      <c r="B1718" s="18">
        <v>34.5</v>
      </c>
      <c r="C1718" s="18">
        <v>2169.1</v>
      </c>
      <c r="D1718" s="18">
        <v>1292.7</v>
      </c>
      <c r="E1718" s="18">
        <v>985.8</v>
      </c>
      <c r="F1718" s="18"/>
      <c r="G1718" s="18">
        <v>507.5</v>
      </c>
      <c r="H1718" s="18">
        <v>1260.8</v>
      </c>
      <c r="I1718" s="18">
        <v>1967</v>
      </c>
      <c r="J1718" s="18"/>
      <c r="K1718" s="18">
        <v>671.7</v>
      </c>
    </row>
    <row r="1719" spans="1:12" hidden="1" outlineLevel="1" x14ac:dyDescent="0.25">
      <c r="A1719" s="12">
        <v>2011</v>
      </c>
      <c r="B1719" s="18">
        <v>31.7</v>
      </c>
      <c r="C1719" s="18">
        <v>2137.6999999999998</v>
      </c>
      <c r="D1719" s="18">
        <v>1262.2</v>
      </c>
      <c r="E1719" s="18">
        <v>972.2</v>
      </c>
      <c r="F1719" s="18">
        <v>967.3</v>
      </c>
      <c r="G1719" s="18">
        <v>502</v>
      </c>
      <c r="H1719" s="18">
        <v>1226.4000000000001</v>
      </c>
      <c r="I1719" s="18">
        <v>1743.2</v>
      </c>
      <c r="J1719" s="18">
        <v>1369.8</v>
      </c>
      <c r="K1719" s="18">
        <v>655.20000000000005</v>
      </c>
    </row>
    <row r="1720" spans="1:12" hidden="1" outlineLevel="1" x14ac:dyDescent="0.25">
      <c r="A1720" s="12">
        <v>2012</v>
      </c>
      <c r="B1720" s="18">
        <v>31.3</v>
      </c>
      <c r="C1720" s="18">
        <v>2117.1999999999998</v>
      </c>
      <c r="D1720" s="18">
        <v>1238.7</v>
      </c>
      <c r="E1720" s="18">
        <v>962.9</v>
      </c>
      <c r="F1720" s="18">
        <v>953.4</v>
      </c>
      <c r="G1720" s="18">
        <v>499.8</v>
      </c>
      <c r="H1720" s="18">
        <v>1078.8</v>
      </c>
      <c r="I1720" s="18">
        <v>1708.7</v>
      </c>
      <c r="J1720" s="18">
        <v>1346</v>
      </c>
      <c r="K1720" s="18">
        <v>643.70000000000005</v>
      </c>
    </row>
    <row r="1721" spans="1:12" hidden="1" outlineLevel="1" x14ac:dyDescent="0.25">
      <c r="A1721" s="12">
        <v>2013</v>
      </c>
      <c r="B1721" s="18">
        <v>31</v>
      </c>
      <c r="C1721" s="18">
        <v>2116.3000000000002</v>
      </c>
      <c r="D1721" s="18">
        <v>1213.9000000000001</v>
      </c>
      <c r="E1721" s="18">
        <v>955.5</v>
      </c>
      <c r="F1721" s="18">
        <v>930.8</v>
      </c>
      <c r="G1721" s="18">
        <v>492.6</v>
      </c>
      <c r="H1721" s="18">
        <v>1057.7</v>
      </c>
      <c r="I1721" s="18">
        <v>1663.8</v>
      </c>
      <c r="J1721" s="18">
        <v>1314.3</v>
      </c>
      <c r="K1721" s="18">
        <v>632.4</v>
      </c>
    </row>
    <row r="1722" spans="1:12" collapsed="1" x14ac:dyDescent="0.25">
      <c r="A1722" s="12">
        <v>2014</v>
      </c>
      <c r="B1722" s="8">
        <v>31</v>
      </c>
      <c r="C1722" s="8">
        <v>2109</v>
      </c>
      <c r="D1722" s="8">
        <v>1200</v>
      </c>
      <c r="E1722" s="8">
        <v>953</v>
      </c>
      <c r="F1722" s="8">
        <v>921</v>
      </c>
      <c r="G1722" s="8">
        <v>492</v>
      </c>
      <c r="H1722" s="8">
        <v>1046</v>
      </c>
      <c r="I1722" s="8">
        <v>1629</v>
      </c>
      <c r="J1722" s="8">
        <v>1302</v>
      </c>
      <c r="K1722" s="8">
        <v>625</v>
      </c>
    </row>
    <row r="1723" spans="1:12" x14ac:dyDescent="0.25">
      <c r="A1723" s="12">
        <v>2015</v>
      </c>
      <c r="B1723" s="8">
        <v>30</v>
      </c>
      <c r="C1723" s="8">
        <v>2101</v>
      </c>
      <c r="D1723" s="8">
        <v>1185</v>
      </c>
      <c r="E1723" s="8">
        <v>951</v>
      </c>
      <c r="F1723" s="8">
        <v>909</v>
      </c>
      <c r="G1723" s="8">
        <v>488</v>
      </c>
      <c r="H1723" s="8">
        <v>1037</v>
      </c>
      <c r="I1723" s="8">
        <v>1597</v>
      </c>
      <c r="J1723" s="8">
        <v>1223</v>
      </c>
      <c r="K1723" s="8">
        <v>619</v>
      </c>
    </row>
    <row r="1724" spans="1:12" x14ac:dyDescent="0.25">
      <c r="A1724" s="12">
        <v>2016</v>
      </c>
      <c r="B1724" s="8">
        <v>30</v>
      </c>
      <c r="C1724" s="8">
        <v>2110</v>
      </c>
      <c r="D1724" s="8">
        <v>1175</v>
      </c>
      <c r="E1724" s="8">
        <v>946</v>
      </c>
      <c r="F1724" s="8">
        <v>896</v>
      </c>
      <c r="G1724" s="8">
        <v>481</v>
      </c>
      <c r="H1724" s="8">
        <v>1021</v>
      </c>
      <c r="I1724" s="8">
        <v>1565</v>
      </c>
      <c r="J1724" s="8">
        <v>1208</v>
      </c>
      <c r="K1724" s="8">
        <v>310</v>
      </c>
    </row>
    <row r="1725" spans="1:12" x14ac:dyDescent="0.25">
      <c r="A1725" s="12">
        <v>2017</v>
      </c>
      <c r="B1725" s="8">
        <v>30</v>
      </c>
      <c r="C1725" s="8">
        <v>2099</v>
      </c>
      <c r="D1725" s="8">
        <v>1156</v>
      </c>
      <c r="E1725" s="8">
        <v>940</v>
      </c>
      <c r="F1725" s="8">
        <v>888</v>
      </c>
      <c r="G1725" s="8">
        <v>486</v>
      </c>
      <c r="H1725" s="8">
        <v>1017</v>
      </c>
      <c r="I1725" s="8">
        <v>1564</v>
      </c>
      <c r="J1725" s="8">
        <v>1214</v>
      </c>
      <c r="K1725" s="8">
        <v>601</v>
      </c>
    </row>
    <row r="1726" spans="1:12" x14ac:dyDescent="0.25">
      <c r="A1726" s="12">
        <v>2018</v>
      </c>
      <c r="B1726" s="8">
        <v>30</v>
      </c>
      <c r="C1726" s="8">
        <v>2081</v>
      </c>
      <c r="D1726" s="8">
        <v>1147</v>
      </c>
      <c r="E1726" s="8">
        <v>933</v>
      </c>
      <c r="F1726" s="8">
        <v>883</v>
      </c>
      <c r="G1726" s="8">
        <v>488</v>
      </c>
      <c r="H1726" s="8">
        <v>1014</v>
      </c>
      <c r="I1726" s="8">
        <v>1546</v>
      </c>
      <c r="J1726" s="8">
        <v>1217</v>
      </c>
      <c r="K1726" s="8">
        <v>593</v>
      </c>
    </row>
    <row r="1727" spans="1:12" x14ac:dyDescent="0.25">
      <c r="A1727" s="12">
        <v>2019</v>
      </c>
    </row>
    <row r="1728" spans="1:12" x14ac:dyDescent="0.25">
      <c r="A1728" s="12">
        <v>2020</v>
      </c>
    </row>
    <row r="1735" spans="4:4" x14ac:dyDescent="0.25">
      <c r="D1735" s="8" t="s">
        <v>79</v>
      </c>
    </row>
    <row r="1747" spans="1:11" s="2" customFormat="1" ht="5.25" customHeight="1" x14ac:dyDescent="0.2"/>
    <row r="1750" spans="1:11" x14ac:dyDescent="0.25">
      <c r="B1750" s="8" t="s">
        <v>3</v>
      </c>
      <c r="C1750" s="8" t="s">
        <v>4</v>
      </c>
      <c r="D1750" s="8" t="s">
        <v>5</v>
      </c>
      <c r="E1750" s="8" t="s">
        <v>6</v>
      </c>
      <c r="F1750" s="8" t="s">
        <v>146</v>
      </c>
      <c r="G1750" s="8" t="s">
        <v>7</v>
      </c>
      <c r="H1750" s="8" t="s">
        <v>8</v>
      </c>
      <c r="I1750" s="8" t="s">
        <v>9</v>
      </c>
      <c r="J1750" s="8" t="s">
        <v>147</v>
      </c>
      <c r="K1750" s="8" t="s">
        <v>10</v>
      </c>
    </row>
    <row r="1751" spans="1:11" x14ac:dyDescent="0.25">
      <c r="A1751" s="12">
        <v>2015</v>
      </c>
      <c r="B1751" s="18">
        <v>31.640403540460106</v>
      </c>
      <c r="C1751" s="18">
        <v>2490.2840886641116</v>
      </c>
      <c r="D1751" s="18">
        <v>1343.5132575757575</v>
      </c>
      <c r="E1751" s="18">
        <v>975.21248915871638</v>
      </c>
      <c r="F1751" s="18">
        <v>1025.9817351598174</v>
      </c>
      <c r="G1751" s="18">
        <v>555.71540968865907</v>
      </c>
      <c r="H1751" s="18">
        <v>1367.1014210628773</v>
      </c>
      <c r="I1751" s="18">
        <v>1645.4439252336447</v>
      </c>
      <c r="J1751" s="18">
        <v>1241.7558886509637</v>
      </c>
      <c r="K1751" s="18">
        <v>708.15686274509801</v>
      </c>
    </row>
    <row r="1752" spans="1:11" x14ac:dyDescent="0.25">
      <c r="A1752" s="12">
        <v>2016</v>
      </c>
      <c r="B1752" s="18">
        <v>31.338018436586228</v>
      </c>
      <c r="C1752" s="18">
        <v>2502.1296771899324</v>
      </c>
      <c r="D1752" s="18">
        <v>1324.3055555555557</v>
      </c>
      <c r="E1752" s="18">
        <v>971.66146375303504</v>
      </c>
      <c r="F1752" s="18">
        <v>1009.1324200913243</v>
      </c>
      <c r="G1752" s="18">
        <v>549.63470832865016</v>
      </c>
      <c r="H1752" s="18">
        <v>1343.2158847576407</v>
      </c>
      <c r="I1752" s="18">
        <v>1612.3831775700933</v>
      </c>
      <c r="J1752" s="18">
        <v>1225.3747323340472</v>
      </c>
      <c r="K1752" s="18">
        <v>695.52941176470586</v>
      </c>
    </row>
    <row r="1753" spans="1:11" x14ac:dyDescent="0.25">
      <c r="A1753" s="12">
        <v>2017</v>
      </c>
      <c r="B1753" s="18">
        <v>31.085247524434262</v>
      </c>
      <c r="C1753" s="18">
        <v>2491.6311047889994</v>
      </c>
      <c r="D1753" s="18">
        <v>1305.8080808080808</v>
      </c>
      <c r="E1753" s="18">
        <v>967.86333680194252</v>
      </c>
      <c r="F1753" s="18">
        <v>1007.3515981735161</v>
      </c>
      <c r="G1753" s="18">
        <v>556.58574960665317</v>
      </c>
      <c r="H1753" s="18">
        <v>1339.4818854694195</v>
      </c>
      <c r="I1753" s="18">
        <v>1598.1308411214952</v>
      </c>
      <c r="J1753" s="18">
        <v>1232.4946466809422</v>
      </c>
      <c r="K1753" s="18">
        <v>683.23200627574033</v>
      </c>
    </row>
    <row r="1754" spans="1:11" x14ac:dyDescent="0.25">
      <c r="A1754" s="12">
        <v>2018</v>
      </c>
      <c r="B1754" s="18">
        <v>30.853763579096228</v>
      </c>
      <c r="C1754" s="18">
        <v>2473.4076181444602</v>
      </c>
      <c r="D1754" s="18">
        <v>1295.471043080322</v>
      </c>
      <c r="E1754" s="18">
        <v>961.93201526188</v>
      </c>
      <c r="F1754" s="18">
        <v>1002.6928343222273</v>
      </c>
      <c r="G1754" s="18">
        <v>558.96830748482807</v>
      </c>
      <c r="H1754" s="18">
        <v>1337.6314764316321</v>
      </c>
      <c r="I1754" s="18">
        <v>1598.1308411214952</v>
      </c>
      <c r="J1754" s="18">
        <v>1233.6188436830835</v>
      </c>
      <c r="K1754" s="18">
        <v>673.2380579483164</v>
      </c>
    </row>
    <row r="1755" spans="1:11" x14ac:dyDescent="0.25">
      <c r="A1755" s="12">
        <v>2019</v>
      </c>
      <c r="B1755" s="18">
        <v>30.656619824327567</v>
      </c>
      <c r="C1755" s="18">
        <v>2453.8169748696064</v>
      </c>
      <c r="D1755" s="18">
        <v>1288.7486192204515</v>
      </c>
      <c r="E1755" s="18">
        <v>963.42351716961502</v>
      </c>
      <c r="F1755" s="18">
        <v>995.3902327704244</v>
      </c>
      <c r="G1755" s="18">
        <v>562.83434479658342</v>
      </c>
      <c r="H1755" s="18">
        <v>1331.7553087862848</v>
      </c>
      <c r="I1755" s="18">
        <v>1585.2803738317757</v>
      </c>
      <c r="J1755" s="18">
        <v>1230.5674518201286</v>
      </c>
      <c r="K1755" s="18">
        <v>663.78230227094753</v>
      </c>
    </row>
    <row r="1756" spans="1:11" x14ac:dyDescent="0.25">
      <c r="A1756" s="12">
        <v>2020</v>
      </c>
      <c r="B1756" s="8">
        <v>30</v>
      </c>
      <c r="C1756" s="8">
        <v>2429</v>
      </c>
      <c r="D1756" s="8">
        <v>1272</v>
      </c>
      <c r="E1756" s="8">
        <v>960</v>
      </c>
      <c r="F1756" s="8">
        <v>987</v>
      </c>
      <c r="G1756" s="8">
        <v>565</v>
      </c>
      <c r="H1756" s="8">
        <v>1324</v>
      </c>
      <c r="I1756" s="8">
        <v>1568</v>
      </c>
      <c r="J1756" s="8">
        <v>1230</v>
      </c>
      <c r="K1756" s="8">
        <v>653</v>
      </c>
    </row>
    <row r="1757" spans="1:11" x14ac:dyDescent="0.25">
      <c r="A1757" s="12">
        <v>2021</v>
      </c>
      <c r="B1757" s="8">
        <v>30</v>
      </c>
      <c r="C1757" s="8">
        <v>2394</v>
      </c>
      <c r="D1757" s="8">
        <v>1248</v>
      </c>
      <c r="E1757" s="8">
        <v>949</v>
      </c>
      <c r="F1757" s="8">
        <v>978</v>
      </c>
      <c r="G1757" s="8">
        <v>568</v>
      </c>
      <c r="H1757" s="8">
        <v>1312</v>
      </c>
      <c r="I1757" s="8">
        <v>1842</v>
      </c>
      <c r="J1757" s="8">
        <v>1329</v>
      </c>
      <c r="K1757" s="8">
        <v>645</v>
      </c>
    </row>
    <row r="1758" spans="1:11" x14ac:dyDescent="0.25">
      <c r="A1758" s="12">
        <v>2022</v>
      </c>
      <c r="B1758" s="18">
        <v>30.260358504177212</v>
      </c>
      <c r="C1758" s="18">
        <v>2408.5714285714284</v>
      </c>
      <c r="D1758" s="18">
        <v>1244.0833070369201</v>
      </c>
      <c r="E1758" s="18">
        <v>951.02323968088797</v>
      </c>
      <c r="F1758" s="18">
        <v>978.81278538812796</v>
      </c>
      <c r="G1758" s="18">
        <v>575.2614415832677</v>
      </c>
      <c r="H1758" s="18">
        <v>1306.9939606467954</v>
      </c>
      <c r="I1758" s="18">
        <v>1540.7710280373831</v>
      </c>
      <c r="J1758" s="18">
        <v>1209.0471092077089</v>
      </c>
      <c r="K1758" s="18">
        <v>645.02740798747061</v>
      </c>
    </row>
    <row r="1759" spans="1:11" x14ac:dyDescent="0.25">
      <c r="A1759" s="12">
        <v>2023</v>
      </c>
      <c r="B1759" s="18">
        <v>30.081556368708711</v>
      </c>
      <c r="C1759" s="18">
        <v>2391.9106895870382</v>
      </c>
      <c r="D1759" s="18">
        <v>1227.5007888923951</v>
      </c>
      <c r="E1759" s="18">
        <v>948.6819285466529</v>
      </c>
      <c r="F1759" s="18">
        <v>965.75342465753431</v>
      </c>
      <c r="G1759" s="18">
        <v>586.46126166647923</v>
      </c>
      <c r="H1759" s="18">
        <v>1299.0453925579584</v>
      </c>
      <c r="I1759" s="18">
        <v>1526.3434579439252</v>
      </c>
      <c r="J1759" s="18">
        <v>1197.8586723768738</v>
      </c>
      <c r="K1759" s="18">
        <v>638.88018794048548</v>
      </c>
    </row>
    <row r="1761" spans="2:14" x14ac:dyDescent="0.25">
      <c r="B1761" s="18"/>
      <c r="C1761" s="18"/>
      <c r="D1761" s="18"/>
      <c r="E1761" s="18"/>
      <c r="G1761" s="18"/>
      <c r="H1761" s="18"/>
      <c r="I1761" s="18"/>
      <c r="K1761" s="18"/>
      <c r="L1761" s="18"/>
      <c r="M1761" s="18"/>
      <c r="N1761" s="18">
        <v>30.656619824327567</v>
      </c>
    </row>
    <row r="1762" spans="2:14" x14ac:dyDescent="0.25">
      <c r="B1762" s="18"/>
      <c r="C1762" s="18"/>
      <c r="D1762" s="18"/>
      <c r="E1762" s="18"/>
      <c r="G1762" s="18"/>
      <c r="H1762" s="18"/>
      <c r="I1762" s="18"/>
      <c r="K1762" s="18"/>
      <c r="L1762" s="18"/>
      <c r="M1762" s="18"/>
      <c r="N1762" s="18">
        <v>2453.8169748696064</v>
      </c>
    </row>
    <row r="1763" spans="2:14" x14ac:dyDescent="0.25">
      <c r="B1763" s="18"/>
      <c r="C1763" s="18"/>
      <c r="D1763" s="18"/>
      <c r="E1763" s="18"/>
      <c r="G1763" s="18"/>
      <c r="H1763" s="18"/>
      <c r="I1763" s="18"/>
      <c r="K1763" s="18"/>
      <c r="L1763" s="18"/>
      <c r="M1763" s="18"/>
      <c r="N1763" s="18">
        <v>1288.7486192204515</v>
      </c>
    </row>
    <row r="1764" spans="2:14" x14ac:dyDescent="0.25">
      <c r="B1764" s="18"/>
      <c r="C1764" s="18"/>
      <c r="D1764" s="18"/>
      <c r="E1764" s="18"/>
      <c r="G1764" s="18"/>
      <c r="H1764" s="18"/>
      <c r="I1764" s="18"/>
      <c r="K1764" s="18"/>
      <c r="L1764" s="18"/>
      <c r="M1764" s="18"/>
      <c r="N1764" s="18">
        <v>963.42351716961502</v>
      </c>
    </row>
    <row r="1765" spans="2:14" x14ac:dyDescent="0.25">
      <c r="B1765" s="18"/>
      <c r="C1765" s="18"/>
      <c r="D1765" s="18"/>
      <c r="E1765" s="18"/>
      <c r="G1765" s="18"/>
      <c r="H1765" s="18"/>
      <c r="I1765" s="18"/>
      <c r="K1765" s="18"/>
      <c r="L1765" s="18"/>
      <c r="M1765" s="18"/>
      <c r="N1765" s="18">
        <v>995.3902327704244</v>
      </c>
    </row>
    <row r="1766" spans="2:14" x14ac:dyDescent="0.25">
      <c r="B1766" s="18"/>
      <c r="C1766" s="18"/>
      <c r="D1766" s="18"/>
      <c r="E1766" s="18"/>
      <c r="G1766" s="18"/>
      <c r="H1766" s="18"/>
      <c r="I1766" s="18"/>
      <c r="K1766" s="18"/>
      <c r="L1766" s="18"/>
      <c r="M1766" s="18"/>
      <c r="N1766" s="18">
        <v>562.83434479658342</v>
      </c>
    </row>
    <row r="1767" spans="2:14" x14ac:dyDescent="0.25">
      <c r="B1767" s="18"/>
      <c r="C1767" s="18"/>
      <c r="D1767" s="18"/>
      <c r="E1767" s="18"/>
      <c r="G1767" s="18"/>
      <c r="H1767" s="18"/>
      <c r="I1767" s="18"/>
      <c r="K1767" s="18"/>
      <c r="L1767" s="18"/>
      <c r="M1767" s="18"/>
      <c r="N1767" s="18">
        <v>1331.7553087862848</v>
      </c>
    </row>
    <row r="1768" spans="2:14" x14ac:dyDescent="0.25">
      <c r="B1768" s="18"/>
      <c r="C1768" s="18"/>
      <c r="D1768" s="18"/>
      <c r="E1768" s="18"/>
      <c r="F1768" s="18"/>
      <c r="H1768" s="18"/>
      <c r="I1768" s="18"/>
      <c r="K1768" s="18"/>
      <c r="L1768" s="18"/>
      <c r="M1768" s="18"/>
      <c r="N1768" s="18">
        <v>1585.2803738317757</v>
      </c>
    </row>
    <row r="1769" spans="2:14" x14ac:dyDescent="0.25">
      <c r="B1769" s="18"/>
      <c r="C1769" s="18"/>
      <c r="D1769" s="18"/>
      <c r="E1769" s="18"/>
      <c r="G1769" s="18"/>
      <c r="H1769" s="18"/>
      <c r="I1769" s="18"/>
      <c r="K1769" s="18"/>
      <c r="L1769" s="18"/>
      <c r="M1769" s="18"/>
      <c r="N1769" s="18">
        <v>1230.5674518201286</v>
      </c>
    </row>
    <row r="1770" spans="2:14" x14ac:dyDescent="0.25">
      <c r="B1770" s="18"/>
      <c r="C1770" s="18"/>
      <c r="D1770" s="18"/>
      <c r="E1770" s="18"/>
      <c r="G1770" s="18"/>
      <c r="H1770" s="18"/>
      <c r="I1770" s="18"/>
      <c r="K1770" s="18"/>
      <c r="L1770" s="18"/>
      <c r="M1770" s="18"/>
      <c r="N1770" s="18">
        <v>663.78230227094753</v>
      </c>
    </row>
    <row r="1779" spans="2:21" s="2" customFormat="1" ht="5.25" customHeight="1" x14ac:dyDescent="0.2"/>
    <row r="1780" spans="2:21" hidden="1" outlineLevel="1" x14ac:dyDescent="0.25">
      <c r="U1780" s="8"/>
    </row>
    <row r="1781" spans="2:21" hidden="1" outlineLevel="1" x14ac:dyDescent="0.25">
      <c r="U1781" s="8"/>
    </row>
    <row r="1782" spans="2:21" hidden="1" outlineLevel="1" x14ac:dyDescent="0.25">
      <c r="B1782" s="19"/>
      <c r="C1782" s="19"/>
      <c r="D1782" s="19"/>
      <c r="E1782" s="19"/>
      <c r="F1782" s="19"/>
      <c r="G1782" s="19"/>
      <c r="H1782" s="19"/>
      <c r="I1782" s="19"/>
      <c r="J1782" s="19"/>
      <c r="U1782" s="8"/>
    </row>
    <row r="1783" spans="2:21" hidden="1" outlineLevel="1" x14ac:dyDescent="0.25">
      <c r="B1783" s="19"/>
      <c r="C1783" s="19"/>
      <c r="D1783" s="19"/>
      <c r="E1783" s="19"/>
      <c r="F1783" s="19"/>
      <c r="G1783" s="19"/>
      <c r="H1783" s="19"/>
      <c r="I1783" s="19"/>
      <c r="J1783" s="19"/>
      <c r="U1783" s="8"/>
    </row>
    <row r="1784" spans="2:21" hidden="1" outlineLevel="1" x14ac:dyDescent="0.25">
      <c r="B1784" s="19"/>
      <c r="C1784" s="19"/>
      <c r="D1784" s="19"/>
      <c r="E1784" s="19"/>
      <c r="F1784" s="19"/>
      <c r="G1784" s="19"/>
      <c r="H1784" s="19"/>
      <c r="I1784" s="19"/>
      <c r="J1784" s="19"/>
      <c r="U1784" s="8"/>
    </row>
    <row r="1785" spans="2:21" hidden="1" outlineLevel="1" x14ac:dyDescent="0.25">
      <c r="B1785" s="19"/>
      <c r="C1785" s="19"/>
      <c r="D1785" s="19"/>
      <c r="E1785" s="19"/>
      <c r="F1785" s="19"/>
      <c r="G1785" s="19"/>
      <c r="H1785" s="19"/>
      <c r="I1785" s="19"/>
      <c r="J1785" s="19"/>
      <c r="U1785" s="8"/>
    </row>
    <row r="1786" spans="2:21" hidden="1" outlineLevel="1" x14ac:dyDescent="0.25">
      <c r="B1786" s="19"/>
      <c r="C1786" s="19"/>
      <c r="D1786" s="19"/>
      <c r="E1786" s="19"/>
      <c r="F1786" s="19"/>
      <c r="G1786" s="19"/>
      <c r="H1786" s="19"/>
      <c r="I1786" s="19"/>
      <c r="J1786" s="19"/>
      <c r="U1786" s="8"/>
    </row>
    <row r="1787" spans="2:21" hidden="1" outlineLevel="1" x14ac:dyDescent="0.25">
      <c r="B1787" s="19"/>
      <c r="C1787" s="19"/>
      <c r="D1787" s="19"/>
      <c r="E1787" s="19"/>
      <c r="F1787" s="19"/>
      <c r="G1787" s="19"/>
      <c r="H1787" s="19"/>
      <c r="I1787" s="19"/>
      <c r="J1787" s="19"/>
      <c r="U1787" s="8"/>
    </row>
    <row r="1788" spans="2:21" hidden="1" outlineLevel="1" x14ac:dyDescent="0.25">
      <c r="U1788" s="8"/>
    </row>
    <row r="1789" spans="2:21" hidden="1" outlineLevel="1" x14ac:dyDescent="0.25">
      <c r="U1789" s="8"/>
    </row>
    <row r="1790" spans="2:21" hidden="1" outlineLevel="1" x14ac:dyDescent="0.25">
      <c r="U1790" s="8"/>
    </row>
    <row r="1791" spans="2:21" hidden="1" outlineLevel="1" x14ac:dyDescent="0.25">
      <c r="U1791" s="8"/>
    </row>
    <row r="1792" spans="2:21" hidden="1" outlineLevel="1" x14ac:dyDescent="0.25">
      <c r="U1792" s="8"/>
    </row>
    <row r="1793" spans="21:21" hidden="1" outlineLevel="1" x14ac:dyDescent="0.25">
      <c r="U1793" s="8"/>
    </row>
    <row r="1794" spans="21:21" hidden="1" outlineLevel="1" x14ac:dyDescent="0.25">
      <c r="U1794" s="8"/>
    </row>
    <row r="1795" spans="21:21" hidden="1" outlineLevel="1" x14ac:dyDescent="0.25">
      <c r="U1795" s="8"/>
    </row>
    <row r="1796" spans="21:21" hidden="1" outlineLevel="1" x14ac:dyDescent="0.25">
      <c r="U1796" s="8"/>
    </row>
    <row r="1797" spans="21:21" hidden="1" outlineLevel="1" x14ac:dyDescent="0.25">
      <c r="U1797" s="8"/>
    </row>
    <row r="1798" spans="21:21" hidden="1" outlineLevel="1" x14ac:dyDescent="0.25">
      <c r="U1798" s="8"/>
    </row>
    <row r="1799" spans="21:21" hidden="1" outlineLevel="1" x14ac:dyDescent="0.25">
      <c r="U1799" s="8"/>
    </row>
    <row r="1800" spans="21:21" hidden="1" outlineLevel="1" x14ac:dyDescent="0.25">
      <c r="U1800" s="8"/>
    </row>
    <row r="1801" spans="21:21" hidden="1" outlineLevel="1" x14ac:dyDescent="0.25">
      <c r="U1801" s="8"/>
    </row>
    <row r="1802" spans="21:21" hidden="1" outlineLevel="1" x14ac:dyDescent="0.25">
      <c r="U1802" s="8"/>
    </row>
    <row r="1803" spans="21:21" hidden="1" outlineLevel="1" x14ac:dyDescent="0.25">
      <c r="U1803" s="8"/>
    </row>
    <row r="1804" spans="21:21" hidden="1" outlineLevel="1" x14ac:dyDescent="0.25">
      <c r="U1804" s="8"/>
    </row>
    <row r="1805" spans="21:21" hidden="1" outlineLevel="1" x14ac:dyDescent="0.25">
      <c r="U1805" s="8"/>
    </row>
    <row r="1806" spans="21:21" hidden="1" outlineLevel="1" x14ac:dyDescent="0.25">
      <c r="U1806" s="8"/>
    </row>
    <row r="1807" spans="21:21" hidden="1" outlineLevel="1" x14ac:dyDescent="0.25">
      <c r="U1807" s="8"/>
    </row>
    <row r="1808" spans="21:21" hidden="1" outlineLevel="1" x14ac:dyDescent="0.25">
      <c r="U1808" s="8"/>
    </row>
    <row r="1809" spans="1:21" hidden="1" outlineLevel="1" x14ac:dyDescent="0.25">
      <c r="U1809" s="8"/>
    </row>
    <row r="1810" spans="1:21" hidden="1" outlineLevel="1" x14ac:dyDescent="0.25">
      <c r="U1810" s="8"/>
    </row>
    <row r="1811" spans="1:21" hidden="1" outlineLevel="1" x14ac:dyDescent="0.25">
      <c r="U1811" s="8"/>
    </row>
    <row r="1812" spans="1:21" hidden="1" outlineLevel="1" x14ac:dyDescent="0.25">
      <c r="U1812" s="8"/>
    </row>
    <row r="1813" spans="1:21" s="2" customFormat="1" ht="5.25" hidden="1" customHeight="1" outlineLevel="1" x14ac:dyDescent="0.2"/>
    <row r="1814" spans="1:21" s="31" customFormat="1" ht="7.2" customHeight="1" outlineLevel="1" x14ac:dyDescent="0.2"/>
    <row r="1815" spans="1:21" x14ac:dyDescent="0.25">
      <c r="B1815" s="8" t="s">
        <v>3</v>
      </c>
      <c r="C1815" s="8" t="s">
        <v>4</v>
      </c>
      <c r="D1815" s="8" t="s">
        <v>5</v>
      </c>
      <c r="E1815" s="8" t="s">
        <v>6</v>
      </c>
      <c r="F1815" s="8" t="s">
        <v>146</v>
      </c>
      <c r="G1815" s="8" t="s">
        <v>7</v>
      </c>
      <c r="H1815" s="8" t="s">
        <v>8</v>
      </c>
      <c r="I1815" s="8" t="s">
        <v>9</v>
      </c>
      <c r="J1815" s="8" t="s">
        <v>147</v>
      </c>
      <c r="K1815" s="8" t="s">
        <v>10</v>
      </c>
    </row>
    <row r="1816" spans="1:21" x14ac:dyDescent="0.25">
      <c r="A1816" s="12" t="s">
        <v>16</v>
      </c>
      <c r="B1816" s="36">
        <v>46.042759255510369</v>
      </c>
      <c r="C1816" s="36">
        <v>44.645712644859096</v>
      </c>
      <c r="D1816" s="36">
        <v>45.168271547607574</v>
      </c>
      <c r="E1816" s="36">
        <v>46.157119218343709</v>
      </c>
      <c r="G1816" s="36">
        <v>44.56741703827074</v>
      </c>
      <c r="H1816" s="36">
        <v>45.382337102854066</v>
      </c>
      <c r="I1816" s="36">
        <v>45.408724574645007</v>
      </c>
      <c r="K1816" s="36">
        <v>45.828289518762993</v>
      </c>
    </row>
    <row r="1817" spans="1:21" hidden="1" outlineLevel="1" x14ac:dyDescent="0.25">
      <c r="A1817" s="12" t="s">
        <v>17</v>
      </c>
      <c r="B1817" s="36">
        <v>45.94</v>
      </c>
      <c r="C1817" s="36">
        <v>44.4</v>
      </c>
      <c r="D1817" s="36">
        <v>45.25</v>
      </c>
      <c r="E1817" s="36">
        <v>45.81</v>
      </c>
      <c r="F1817" s="36">
        <v>45.36</v>
      </c>
      <c r="G1817" s="36">
        <v>44.79</v>
      </c>
      <c r="H1817" s="36">
        <v>45.2</v>
      </c>
      <c r="I1817" s="36">
        <v>45.23</v>
      </c>
      <c r="J1817" s="36">
        <v>44.38</v>
      </c>
      <c r="K1817" s="36">
        <v>45.64</v>
      </c>
    </row>
    <row r="1818" spans="1:21" hidden="1" outlineLevel="1" x14ac:dyDescent="0.25">
      <c r="A1818" s="12" t="s">
        <v>18</v>
      </c>
      <c r="B1818" s="36">
        <v>45.87</v>
      </c>
      <c r="C1818" s="36">
        <v>44.25</v>
      </c>
      <c r="D1818" s="36">
        <v>45.19</v>
      </c>
      <c r="E1818" s="36">
        <v>45.68</v>
      </c>
      <c r="F1818" s="36">
        <v>45.66</v>
      </c>
      <c r="G1818" s="36">
        <v>44.78</v>
      </c>
      <c r="H1818" s="36">
        <v>45.02</v>
      </c>
      <c r="I1818" s="36">
        <v>45.2</v>
      </c>
      <c r="J1818" s="36">
        <v>44.35</v>
      </c>
      <c r="K1818" s="36">
        <v>45.52</v>
      </c>
    </row>
    <row r="1819" spans="1:21" hidden="1" outlineLevel="1" x14ac:dyDescent="0.25">
      <c r="A1819" s="12" t="s">
        <v>19</v>
      </c>
      <c r="B1819" s="36">
        <v>45.88</v>
      </c>
      <c r="C1819" s="36">
        <v>44.22</v>
      </c>
      <c r="D1819" s="36">
        <v>45.11</v>
      </c>
      <c r="E1819" s="36">
        <v>45.61</v>
      </c>
      <c r="F1819" s="36">
        <v>45.95</v>
      </c>
      <c r="G1819" s="36">
        <v>44.93</v>
      </c>
      <c r="H1819" s="36">
        <v>44.95</v>
      </c>
      <c r="I1819" s="36">
        <v>45.17</v>
      </c>
      <c r="J1819" s="36">
        <v>44.62</v>
      </c>
      <c r="K1819" s="36">
        <v>45.46</v>
      </c>
    </row>
    <row r="1820" spans="1:21" hidden="1" outlineLevel="1" x14ac:dyDescent="0.25">
      <c r="A1820" s="12" t="s">
        <v>20</v>
      </c>
      <c r="B1820" s="36">
        <v>45.88</v>
      </c>
      <c r="C1820" s="36">
        <v>44.2</v>
      </c>
      <c r="D1820" s="36">
        <v>45.08</v>
      </c>
      <c r="E1820" s="36">
        <v>45.61</v>
      </c>
      <c r="F1820" s="36">
        <v>45.89</v>
      </c>
      <c r="G1820" s="36">
        <v>44.99</v>
      </c>
      <c r="H1820" s="36">
        <v>44.92</v>
      </c>
      <c r="I1820" s="36">
        <v>45.12</v>
      </c>
      <c r="J1820" s="36">
        <v>44.84</v>
      </c>
      <c r="K1820" s="36">
        <v>45.54</v>
      </c>
    </row>
    <row r="1821" spans="1:21" collapsed="1" x14ac:dyDescent="0.25">
      <c r="A1821" s="12" t="s">
        <v>96</v>
      </c>
      <c r="B1821" s="36">
        <v>45.88</v>
      </c>
      <c r="C1821" s="36">
        <v>44.2</v>
      </c>
      <c r="D1821" s="36">
        <v>44.99</v>
      </c>
      <c r="E1821" s="36">
        <v>45.61</v>
      </c>
      <c r="F1821" s="36">
        <v>46.16</v>
      </c>
      <c r="G1821" s="36">
        <v>45.2</v>
      </c>
      <c r="H1821" s="36">
        <v>44.87</v>
      </c>
      <c r="I1821" s="36">
        <v>45</v>
      </c>
      <c r="J1821" s="36">
        <v>44.88</v>
      </c>
      <c r="K1821" s="36">
        <v>45.47</v>
      </c>
    </row>
    <row r="1822" spans="1:21" hidden="1" outlineLevel="1" x14ac:dyDescent="0.25">
      <c r="A1822" s="12">
        <v>2006</v>
      </c>
      <c r="B1822" s="36">
        <v>45.9</v>
      </c>
      <c r="C1822" s="36">
        <v>44.27</v>
      </c>
      <c r="D1822" s="36">
        <v>44.91</v>
      </c>
      <c r="E1822" s="36">
        <v>45.64</v>
      </c>
      <c r="F1822" s="36">
        <v>46.24</v>
      </c>
      <c r="G1822" s="36">
        <v>45.3</v>
      </c>
      <c r="H1822" s="36">
        <v>44.87</v>
      </c>
      <c r="I1822" s="36">
        <v>45.05</v>
      </c>
      <c r="J1822" s="36">
        <v>44.83</v>
      </c>
      <c r="K1822" s="36">
        <v>45.43</v>
      </c>
    </row>
    <row r="1823" spans="1:21" hidden="1" outlineLevel="1" x14ac:dyDescent="0.25">
      <c r="A1823" s="12">
        <v>2007</v>
      </c>
      <c r="B1823" s="19">
        <v>45.95</v>
      </c>
      <c r="C1823" s="19">
        <v>44.35</v>
      </c>
      <c r="D1823" s="19">
        <v>44.89</v>
      </c>
      <c r="E1823" s="19">
        <v>45.76</v>
      </c>
      <c r="F1823" s="19">
        <v>46.28</v>
      </c>
      <c r="G1823" s="19">
        <v>45.44</v>
      </c>
      <c r="H1823" s="19">
        <v>44.88</v>
      </c>
      <c r="I1823" s="19">
        <v>44.96</v>
      </c>
      <c r="J1823" s="19">
        <v>44.84</v>
      </c>
      <c r="K1823" s="19">
        <v>45.47</v>
      </c>
    </row>
    <row r="1824" spans="1:21" hidden="1" outlineLevel="1" x14ac:dyDescent="0.25">
      <c r="A1824" s="12">
        <v>2008</v>
      </c>
      <c r="B1824" s="19">
        <v>45.9</v>
      </c>
      <c r="C1824" s="19">
        <v>44.27</v>
      </c>
      <c r="D1824" s="19">
        <v>44.88</v>
      </c>
      <c r="E1824" s="19">
        <v>45.71</v>
      </c>
      <c r="F1824" s="19">
        <v>46.21</v>
      </c>
      <c r="G1824" s="19">
        <v>45.19</v>
      </c>
      <c r="H1824" s="19">
        <v>44.87</v>
      </c>
      <c r="I1824" s="19">
        <v>45</v>
      </c>
      <c r="J1824" s="19">
        <v>44.96</v>
      </c>
      <c r="K1824" s="19">
        <v>45.56</v>
      </c>
    </row>
    <row r="1825" spans="1:12" hidden="1" outlineLevel="1" x14ac:dyDescent="0.25">
      <c r="A1825" s="12">
        <v>2009</v>
      </c>
      <c r="B1825" s="19">
        <v>45.79</v>
      </c>
      <c r="C1825" s="19">
        <v>44.15</v>
      </c>
      <c r="D1825" s="19">
        <v>44.83</v>
      </c>
      <c r="E1825" s="19">
        <v>45.56</v>
      </c>
      <c r="F1825" s="19">
        <v>46.11</v>
      </c>
      <c r="G1825" s="19">
        <v>45.02</v>
      </c>
      <c r="H1825" s="19">
        <v>44.82</v>
      </c>
      <c r="I1825" s="19">
        <v>44.87</v>
      </c>
      <c r="J1825" s="19">
        <v>44.66</v>
      </c>
      <c r="K1825" s="19">
        <v>45.18</v>
      </c>
    </row>
    <row r="1826" spans="1:12" collapsed="1" x14ac:dyDescent="0.25">
      <c r="A1826" s="12">
        <v>2010</v>
      </c>
      <c r="B1826" s="19">
        <v>45.69</v>
      </c>
      <c r="C1826" s="19">
        <v>44.04</v>
      </c>
      <c r="D1826" s="19">
        <v>44.71</v>
      </c>
      <c r="E1826" s="19">
        <v>45.54</v>
      </c>
      <c r="F1826" s="19">
        <v>46.08</v>
      </c>
      <c r="G1826" s="19">
        <v>44.82</v>
      </c>
      <c r="H1826" s="19">
        <v>44.76</v>
      </c>
      <c r="I1826" s="19">
        <v>44.74</v>
      </c>
      <c r="J1826" s="19">
        <v>44.53</v>
      </c>
      <c r="K1826" s="19">
        <v>45.04</v>
      </c>
    </row>
    <row r="1827" spans="1:12" hidden="1" outlineLevel="1" x14ac:dyDescent="0.25">
      <c r="A1827" s="12">
        <v>2011</v>
      </c>
      <c r="B1827" s="19">
        <v>45.716258650546528</v>
      </c>
      <c r="C1827" s="19">
        <v>43.8356938641898</v>
      </c>
      <c r="D1827" s="19">
        <v>44</v>
      </c>
      <c r="E1827" s="19">
        <v>45.360771124440895</v>
      </c>
      <c r="F1827" s="19">
        <v>45.53756745537568</v>
      </c>
      <c r="G1827" s="19">
        <v>45.079238512907409</v>
      </c>
      <c r="H1827" s="19">
        <v>44.38223367974436</v>
      </c>
      <c r="I1827" s="19">
        <v>44.053650298778905</v>
      </c>
      <c r="J1827" s="19">
        <v>44.202693412059688</v>
      </c>
      <c r="K1827" s="19">
        <v>45.092810457516343</v>
      </c>
    </row>
    <row r="1828" spans="1:12" hidden="1" outlineLevel="1" x14ac:dyDescent="0.25">
      <c r="A1828" s="12">
        <v>2012</v>
      </c>
      <c r="B1828" s="19">
        <v>45.783602831272468</v>
      </c>
      <c r="C1828" s="19">
        <v>44.353714525861719</v>
      </c>
      <c r="D1828" s="19">
        <v>44.235452555973289</v>
      </c>
      <c r="E1828" s="19">
        <v>45.344718754383507</v>
      </c>
      <c r="F1828" s="19">
        <v>45.401107962955138</v>
      </c>
      <c r="G1828" s="19">
        <v>45.311021759697262</v>
      </c>
      <c r="H1828" s="19">
        <v>44.219091903719907</v>
      </c>
      <c r="I1828" s="19">
        <v>44.095818699887353</v>
      </c>
      <c r="J1828" s="19">
        <v>44.128803496330498</v>
      </c>
      <c r="K1828" s="19">
        <v>45.267303547193912</v>
      </c>
    </row>
    <row r="1829" spans="1:12" hidden="1" outlineLevel="1" x14ac:dyDescent="0.25">
      <c r="A1829" s="12">
        <v>2013</v>
      </c>
      <c r="B1829" s="19">
        <v>45.818619133555963</v>
      </c>
      <c r="C1829" s="19">
        <v>43.818330882201934</v>
      </c>
      <c r="D1829" s="19">
        <v>44.245503762158201</v>
      </c>
      <c r="E1829" s="19">
        <v>45.373873077602966</v>
      </c>
      <c r="F1829" s="19">
        <v>45.389762753106808</v>
      </c>
      <c r="G1829" s="19">
        <v>45.348813932539286</v>
      </c>
      <c r="H1829" s="19">
        <v>44.187573336313349</v>
      </c>
      <c r="I1829" s="19">
        <v>44.190702409229729</v>
      </c>
      <c r="J1829" s="19">
        <v>44.072175865136174</v>
      </c>
      <c r="K1829" s="19">
        <v>45.15569527629475</v>
      </c>
    </row>
    <row r="1830" spans="1:12" hidden="1" outlineLevel="1" x14ac:dyDescent="0.25">
      <c r="A1830" s="12">
        <v>2014</v>
      </c>
      <c r="B1830" s="19">
        <v>45.810106701737872</v>
      </c>
      <c r="C1830" s="19">
        <v>43.895250366440102</v>
      </c>
      <c r="D1830" s="19">
        <v>44.30353358118203</v>
      </c>
      <c r="E1830" s="19">
        <v>45.22144109365869</v>
      </c>
      <c r="F1830" s="19">
        <v>45.458924505167289</v>
      </c>
      <c r="G1830" s="19">
        <v>45.750926760845608</v>
      </c>
      <c r="H1830" s="19">
        <v>44.086400767505182</v>
      </c>
      <c r="I1830" s="19">
        <v>44.06797294954049</v>
      </c>
      <c r="J1830" s="19">
        <v>43.955338809034906</v>
      </c>
      <c r="K1830" s="19">
        <v>44.997127144381523</v>
      </c>
      <c r="L1830" s="19"/>
    </row>
    <row r="1831" spans="1:12" collapsed="1" x14ac:dyDescent="0.25">
      <c r="A1831" s="12">
        <v>2015</v>
      </c>
      <c r="B1831" s="19">
        <v>45.927818636973782</v>
      </c>
      <c r="C1831" s="19">
        <v>43.990473863416405</v>
      </c>
      <c r="D1831" s="19">
        <v>44.353597650513947</v>
      </c>
      <c r="E1831" s="19">
        <v>45.212642962594053</v>
      </c>
      <c r="F1831" s="19">
        <v>45.382527037251322</v>
      </c>
      <c r="G1831" s="19">
        <v>45.643380122163343</v>
      </c>
      <c r="H1831" s="19">
        <v>44.160448823830954</v>
      </c>
      <c r="I1831" s="19">
        <v>43.968761093361728</v>
      </c>
      <c r="J1831" s="19">
        <v>43.998965338851519</v>
      </c>
      <c r="K1831" s="19">
        <v>44.844390297928896</v>
      </c>
      <c r="L1831" s="19"/>
    </row>
    <row r="1832" spans="1:12" hidden="1" outlineLevel="1" x14ac:dyDescent="0.25">
      <c r="A1832" s="32">
        <v>2016</v>
      </c>
      <c r="B1832" s="19">
        <v>45.929729308410373</v>
      </c>
      <c r="C1832" s="19">
        <v>44.091405796002924</v>
      </c>
      <c r="D1832" s="19">
        <v>44.266339324021544</v>
      </c>
      <c r="E1832" s="19">
        <v>45.236140363402704</v>
      </c>
      <c r="F1832" s="19">
        <v>45.479638009049772</v>
      </c>
      <c r="G1832" s="19">
        <v>45.575755097032776</v>
      </c>
      <c r="H1832" s="19">
        <v>44.122548948565957</v>
      </c>
      <c r="I1832" s="19">
        <v>43.707433705260108</v>
      </c>
      <c r="J1832" s="19">
        <v>43.927479248580163</v>
      </c>
      <c r="K1832" s="19">
        <v>44.770523229589529</v>
      </c>
    </row>
    <row r="1833" spans="1:12" hidden="1" outlineLevel="1" x14ac:dyDescent="0.25">
      <c r="A1833" s="12">
        <v>2017</v>
      </c>
      <c r="B1833" s="19">
        <v>45.991038984604359</v>
      </c>
      <c r="C1833" s="19">
        <v>44.212013663567944</v>
      </c>
      <c r="D1833" s="19">
        <v>44.164571649584218</v>
      </c>
      <c r="E1833" s="19">
        <v>45.19683910620531</v>
      </c>
      <c r="F1833" s="19">
        <v>45.401387063143105</v>
      </c>
      <c r="G1833" s="19">
        <v>45.883897021706211</v>
      </c>
      <c r="H1833" s="19">
        <v>44.256859922348731</v>
      </c>
      <c r="I1833" s="19">
        <v>44.002192982456137</v>
      </c>
      <c r="J1833" s="19">
        <v>43.812709030100336</v>
      </c>
      <c r="K1833" s="19">
        <v>44.801653367013031</v>
      </c>
    </row>
    <row r="1834" spans="1:12" hidden="1" outlineLevel="1" x14ac:dyDescent="0.25">
      <c r="A1834" s="12">
        <v>2018</v>
      </c>
      <c r="B1834" s="19">
        <v>46.089778579642996</v>
      </c>
      <c r="C1834" s="19">
        <v>44.316021534578326</v>
      </c>
      <c r="D1834" s="19">
        <v>44.284600579823127</v>
      </c>
      <c r="E1834" s="19">
        <v>45.242946001983228</v>
      </c>
      <c r="F1834" s="19">
        <v>45.413992443898223</v>
      </c>
      <c r="G1834" s="19">
        <v>45.913505036491941</v>
      </c>
      <c r="H1834" s="19">
        <v>44.417101086291751</v>
      </c>
      <c r="I1834" s="19">
        <v>43.453947368421055</v>
      </c>
      <c r="J1834" s="19">
        <v>43.863912515188339</v>
      </c>
      <c r="K1834" s="19">
        <v>44.883538340748494</v>
      </c>
    </row>
    <row r="1835" spans="1:12" hidden="1" outlineLevel="1" x14ac:dyDescent="0.25">
      <c r="A1835" s="12">
        <v>2019</v>
      </c>
      <c r="B1835" s="19">
        <v>46.179564129110048</v>
      </c>
      <c r="C1835" s="19">
        <v>44.389641423998256</v>
      </c>
      <c r="D1835" s="19">
        <v>44.410295342116854</v>
      </c>
      <c r="E1835" s="19">
        <v>45.504131338769774</v>
      </c>
      <c r="F1835" s="19">
        <v>45.334494933284425</v>
      </c>
      <c r="G1835" s="19">
        <v>46.059383798246841</v>
      </c>
      <c r="H1835" s="19">
        <v>44.514987053643267</v>
      </c>
      <c r="I1835" s="19">
        <v>43.22402358142962</v>
      </c>
      <c r="J1835" s="19">
        <v>43.78561795797625</v>
      </c>
      <c r="K1835" s="19">
        <v>44.941898189111072</v>
      </c>
    </row>
    <row r="1836" spans="1:12" collapsed="1" x14ac:dyDescent="0.25">
      <c r="A1836" s="12">
        <v>2020</v>
      </c>
      <c r="B1836" s="8">
        <v>46.2</v>
      </c>
      <c r="C1836" s="8">
        <v>44.5</v>
      </c>
      <c r="D1836" s="8">
        <v>44.4</v>
      </c>
      <c r="E1836" s="8">
        <v>45.6</v>
      </c>
      <c r="F1836" s="8">
        <v>45.4</v>
      </c>
      <c r="G1836" s="19">
        <v>46</v>
      </c>
      <c r="H1836" s="19">
        <v>44.7</v>
      </c>
      <c r="I1836" s="19">
        <v>43.1</v>
      </c>
      <c r="J1836" s="19">
        <v>44</v>
      </c>
      <c r="K1836" s="19">
        <v>45</v>
      </c>
    </row>
    <row r="1837" spans="1:12" x14ac:dyDescent="0.25">
      <c r="A1837" s="12">
        <v>2021</v>
      </c>
      <c r="B1837" s="8">
        <v>46.3</v>
      </c>
      <c r="C1837" s="8">
        <v>44.5</v>
      </c>
      <c r="D1837" s="8">
        <v>44.4</v>
      </c>
      <c r="E1837" s="8">
        <v>45.7</v>
      </c>
      <c r="F1837" s="8">
        <v>45.5</v>
      </c>
      <c r="G1837" s="19">
        <v>46</v>
      </c>
      <c r="H1837" s="8">
        <v>44.8</v>
      </c>
      <c r="I1837" s="8">
        <v>43.3</v>
      </c>
      <c r="J1837" s="8">
        <v>43.9</v>
      </c>
      <c r="K1837" s="8">
        <v>45.1</v>
      </c>
    </row>
    <row r="1838" spans="1:12" x14ac:dyDescent="0.25">
      <c r="A1838" s="12">
        <v>2022</v>
      </c>
      <c r="B1838" s="19">
        <v>46.32593170076813</v>
      </c>
      <c r="C1838" s="19">
        <v>44.521886367104244</v>
      </c>
      <c r="D1838" s="19">
        <v>44.516169942929615</v>
      </c>
      <c r="E1838" s="19">
        <v>45.681668976584724</v>
      </c>
      <c r="F1838" s="19">
        <v>45.568203022952048</v>
      </c>
      <c r="G1838" s="19">
        <v>45.895070174752725</v>
      </c>
      <c r="H1838" s="19">
        <v>44.718876699260676</v>
      </c>
      <c r="I1838" s="19">
        <v>43.255743422549095</v>
      </c>
      <c r="J1838" s="19">
        <v>43.798981624972321</v>
      </c>
      <c r="K1838" s="19">
        <v>44.761442272672085</v>
      </c>
    </row>
    <row r="1839" spans="1:12" x14ac:dyDescent="0.25">
      <c r="A1839" s="12">
        <v>2023</v>
      </c>
      <c r="B1839" s="19">
        <v>46.409976697249078</v>
      </c>
      <c r="C1839" s="19">
        <v>44.657039055104065</v>
      </c>
      <c r="D1839" s="19">
        <v>44.536562166608824</v>
      </c>
      <c r="E1839" s="19">
        <v>45.772472166870806</v>
      </c>
      <c r="F1839" s="19">
        <v>45.621749408983455</v>
      </c>
      <c r="G1839" s="19">
        <v>45.898684664647</v>
      </c>
      <c r="H1839" s="19">
        <v>44.745050989802031</v>
      </c>
      <c r="I1839" s="19">
        <v>43.281925682139985</v>
      </c>
      <c r="J1839" s="19">
        <v>43.935466571326415</v>
      </c>
      <c r="K1839" s="19">
        <v>44.894894894894897</v>
      </c>
    </row>
    <row r="1841" spans="2:18" x14ac:dyDescent="0.25">
      <c r="B1841" s="19"/>
      <c r="C1841" s="19"/>
      <c r="D1841" s="19"/>
      <c r="E1841" s="19"/>
      <c r="R1841" s="19"/>
    </row>
    <row r="1842" spans="2:18" x14ac:dyDescent="0.25">
      <c r="B1842" s="19"/>
      <c r="C1842" s="19"/>
      <c r="D1842" s="19"/>
      <c r="E1842" s="19"/>
      <c r="R1842" s="19"/>
    </row>
    <row r="1843" spans="2:18" x14ac:dyDescent="0.25">
      <c r="B1843" s="19"/>
      <c r="C1843" s="19"/>
      <c r="D1843" s="19"/>
      <c r="E1843" s="19"/>
      <c r="R1843" s="19"/>
    </row>
    <row r="1844" spans="2:18" x14ac:dyDescent="0.25">
      <c r="B1844" s="19"/>
      <c r="C1844" s="19"/>
      <c r="D1844" s="19"/>
      <c r="E1844" s="19"/>
      <c r="R1844" s="19"/>
    </row>
    <row r="1845" spans="2:18" x14ac:dyDescent="0.25">
      <c r="B1845" s="19"/>
      <c r="C1845" s="19"/>
      <c r="D1845" s="19"/>
      <c r="E1845" s="19"/>
      <c r="R1845" s="19"/>
    </row>
    <row r="1846" spans="2:18" x14ac:dyDescent="0.25">
      <c r="B1846" s="19"/>
      <c r="C1846" s="19"/>
      <c r="D1846" s="19"/>
      <c r="E1846" s="19"/>
      <c r="R1846" s="19"/>
    </row>
    <row r="1847" spans="2:18" x14ac:dyDescent="0.25">
      <c r="B1847" s="19"/>
      <c r="C1847" s="19"/>
      <c r="D1847" s="19"/>
      <c r="E1847" s="19"/>
      <c r="J1847" s="8" t="s">
        <v>79</v>
      </c>
      <c r="R1847" s="19"/>
    </row>
    <row r="1848" spans="2:18" x14ac:dyDescent="0.25">
      <c r="B1848" s="19"/>
      <c r="C1848" s="19"/>
      <c r="D1848" s="19"/>
      <c r="E1848" s="19" t="s">
        <v>79</v>
      </c>
      <c r="R1848" s="19"/>
    </row>
    <row r="1849" spans="2:18" x14ac:dyDescent="0.25">
      <c r="B1849" s="19"/>
      <c r="C1849" s="19"/>
      <c r="D1849" s="19"/>
      <c r="E1849" s="19"/>
      <c r="R1849" s="19"/>
    </row>
    <row r="1850" spans="2:18" x14ac:dyDescent="0.25">
      <c r="B1850" s="19"/>
      <c r="C1850" s="19"/>
      <c r="D1850" s="19"/>
      <c r="E1850" s="19"/>
      <c r="R1850" s="19"/>
    </row>
    <row r="1851" spans="2:18" x14ac:dyDescent="0.25">
      <c r="B1851" s="19"/>
      <c r="C1851" s="19"/>
      <c r="D1851" s="19"/>
      <c r="E1851" s="19"/>
    </row>
    <row r="1853" spans="2:18" x14ac:dyDescent="0.25">
      <c r="E1853" s="8" t="s">
        <v>79</v>
      </c>
    </row>
    <row r="1854" spans="2:18" x14ac:dyDescent="0.25">
      <c r="E1854" s="8" t="s">
        <v>79</v>
      </c>
    </row>
    <row r="1860" spans="1:21" s="2" customFormat="1" ht="5.25" customHeight="1" x14ac:dyDescent="0.25">
      <c r="U1860" s="3"/>
    </row>
    <row r="1861" spans="1:21" s="31" customFormat="1" ht="5.25" customHeight="1" x14ac:dyDescent="0.25">
      <c r="U1861" s="3"/>
    </row>
    <row r="1862" spans="1:21" s="31" customFormat="1" ht="17.25" customHeight="1" x14ac:dyDescent="0.25">
      <c r="U1862" s="3"/>
    </row>
    <row r="1863" spans="1:21" x14ac:dyDescent="0.25">
      <c r="A1863" s="8" t="s">
        <v>56</v>
      </c>
      <c r="B1863" s="26">
        <v>36.799999999999997</v>
      </c>
    </row>
    <row r="1864" spans="1:21" x14ac:dyDescent="0.25">
      <c r="A1864" s="8" t="s">
        <v>54</v>
      </c>
      <c r="B1864" s="26">
        <v>19.600000000000001</v>
      </c>
      <c r="D1864" s="50"/>
      <c r="E1864" s="19"/>
    </row>
    <row r="1865" spans="1:21" x14ac:dyDescent="0.25">
      <c r="A1865" s="8" t="s">
        <v>51</v>
      </c>
      <c r="B1865" s="26">
        <v>15.2</v>
      </c>
      <c r="D1865" s="50"/>
      <c r="E1865" s="19"/>
    </row>
    <row r="1866" spans="1:21" x14ac:dyDescent="0.25">
      <c r="A1866" s="8" t="s">
        <v>53</v>
      </c>
      <c r="B1866" s="26">
        <v>13.4</v>
      </c>
      <c r="D1866" s="50"/>
      <c r="E1866" s="19"/>
    </row>
    <row r="1867" spans="1:21" x14ac:dyDescent="0.25">
      <c r="A1867" s="8" t="s">
        <v>64</v>
      </c>
      <c r="B1867" s="26">
        <v>10.8</v>
      </c>
      <c r="D1867" s="50"/>
      <c r="E1867" s="19"/>
    </row>
    <row r="1868" spans="1:21" x14ac:dyDescent="0.25">
      <c r="A1868" s="8" t="s">
        <v>61</v>
      </c>
      <c r="B1868" s="26">
        <v>6.8</v>
      </c>
      <c r="D1868" s="50"/>
      <c r="E1868" s="19"/>
    </row>
    <row r="1869" spans="1:21" x14ac:dyDescent="0.25">
      <c r="A1869" s="8" t="s">
        <v>44</v>
      </c>
      <c r="B1869" s="26">
        <v>6.1</v>
      </c>
      <c r="D1869" s="50"/>
      <c r="E1869" s="19"/>
    </row>
    <row r="1870" spans="1:21" x14ac:dyDescent="0.25">
      <c r="A1870" s="8" t="s">
        <v>57</v>
      </c>
      <c r="B1870" s="26">
        <v>5.9</v>
      </c>
      <c r="D1870" s="50"/>
      <c r="E1870" s="19"/>
    </row>
    <row r="1871" spans="1:21" x14ac:dyDescent="0.25">
      <c r="A1871" s="8" t="s">
        <v>49</v>
      </c>
      <c r="B1871" s="26">
        <v>5.9</v>
      </c>
      <c r="D1871" s="50"/>
      <c r="E1871" s="19"/>
    </row>
    <row r="1872" spans="1:21" x14ac:dyDescent="0.25">
      <c r="A1872" s="8" t="s">
        <v>65</v>
      </c>
      <c r="B1872" s="26">
        <v>5.6</v>
      </c>
      <c r="D1872" s="50"/>
      <c r="E1872" s="19"/>
    </row>
    <row r="1873" spans="1:5" x14ac:dyDescent="0.25">
      <c r="A1873" s="8" t="s">
        <v>46</v>
      </c>
      <c r="B1873" s="26">
        <v>4.3</v>
      </c>
      <c r="D1873" s="50"/>
      <c r="E1873" s="19"/>
    </row>
    <row r="1874" spans="1:5" x14ac:dyDescent="0.25">
      <c r="A1874" s="8" t="s">
        <v>43</v>
      </c>
      <c r="B1874" s="51">
        <v>4.3</v>
      </c>
      <c r="D1874" s="50"/>
      <c r="E1874" s="19"/>
    </row>
    <row r="1875" spans="1:5" x14ac:dyDescent="0.25">
      <c r="A1875" s="8" t="s">
        <v>58</v>
      </c>
      <c r="B1875" s="26">
        <v>4.0999999999999996</v>
      </c>
      <c r="D1875" s="48"/>
      <c r="E1875" s="19"/>
    </row>
    <row r="1876" spans="1:5" x14ac:dyDescent="0.25">
      <c r="A1876" s="8" t="s">
        <v>45</v>
      </c>
      <c r="B1876" s="26">
        <v>3.7</v>
      </c>
      <c r="D1876" s="50"/>
      <c r="E1876" s="19"/>
    </row>
    <row r="1877" spans="1:5" x14ac:dyDescent="0.25">
      <c r="A1877" s="8" t="s">
        <v>47</v>
      </c>
      <c r="B1877" s="26">
        <v>2.7</v>
      </c>
      <c r="D1877" s="50"/>
      <c r="E1877" s="19"/>
    </row>
    <row r="1878" spans="1:5" x14ac:dyDescent="0.25">
      <c r="A1878" s="8" t="s">
        <v>50</v>
      </c>
      <c r="B1878" s="26">
        <v>1.5</v>
      </c>
      <c r="D1878" s="50"/>
      <c r="E1878" s="19"/>
    </row>
    <row r="1879" spans="1:5" x14ac:dyDescent="0.25">
      <c r="A1879" s="8" t="s">
        <v>62</v>
      </c>
      <c r="B1879" s="26">
        <v>1.3</v>
      </c>
      <c r="D1879" s="50"/>
      <c r="E1879" s="19"/>
    </row>
    <row r="1880" spans="1:5" x14ac:dyDescent="0.25">
      <c r="A1880" s="8" t="s">
        <v>63</v>
      </c>
      <c r="B1880" s="26">
        <v>0.9</v>
      </c>
      <c r="D1880" s="50"/>
      <c r="E1880" s="19"/>
    </row>
    <row r="1881" spans="1:5" x14ac:dyDescent="0.25">
      <c r="A1881" s="8" t="s">
        <v>59</v>
      </c>
      <c r="B1881" s="26">
        <v>-0.1</v>
      </c>
      <c r="D1881" s="50"/>
      <c r="E1881" s="19"/>
    </row>
    <row r="1882" spans="1:5" x14ac:dyDescent="0.25">
      <c r="A1882" s="8" t="s">
        <v>55</v>
      </c>
      <c r="B1882" s="26">
        <v>-0.6</v>
      </c>
      <c r="D1882" s="50"/>
      <c r="E1882" s="19"/>
    </row>
    <row r="1883" spans="1:5" x14ac:dyDescent="0.25">
      <c r="A1883" s="8" t="s">
        <v>60</v>
      </c>
      <c r="B1883" s="26">
        <v>-1.4</v>
      </c>
      <c r="D1883" s="50"/>
      <c r="E1883" s="47"/>
    </row>
    <row r="1884" spans="1:5" x14ac:dyDescent="0.25">
      <c r="A1884" s="8" t="s">
        <v>48</v>
      </c>
      <c r="B1884" s="26">
        <v>-1.8</v>
      </c>
      <c r="D1884" s="50"/>
      <c r="E1884" s="19"/>
    </row>
    <row r="1885" spans="1:5" x14ac:dyDescent="0.25">
      <c r="A1885" s="8" t="s">
        <v>52</v>
      </c>
      <c r="B1885" s="26">
        <v>-2.1</v>
      </c>
      <c r="D1885" s="50"/>
      <c r="E1885" s="19"/>
    </row>
    <row r="1886" spans="1:5" x14ac:dyDescent="0.25">
      <c r="A1886" s="8" t="s">
        <v>41</v>
      </c>
      <c r="B1886" s="26">
        <v>-3.4</v>
      </c>
      <c r="D1886" s="50"/>
      <c r="E1886" s="19"/>
    </row>
    <row r="1887" spans="1:5" x14ac:dyDescent="0.25">
      <c r="A1887" s="8" t="s">
        <v>42</v>
      </c>
      <c r="B1887" s="26">
        <v>-5.3</v>
      </c>
      <c r="D1887" s="50"/>
      <c r="E1887" s="19"/>
    </row>
    <row r="1888" spans="1:5" x14ac:dyDescent="0.25">
      <c r="A1888" s="8" t="s">
        <v>145</v>
      </c>
      <c r="B1888" s="26">
        <v>-6.6</v>
      </c>
      <c r="D1888" s="50"/>
      <c r="E1888" s="19"/>
    </row>
    <row r="1889" spans="1:5" x14ac:dyDescent="0.25">
      <c r="A1889" s="8" t="s">
        <v>143</v>
      </c>
      <c r="B1889" s="26">
        <v>-7.1</v>
      </c>
      <c r="D1889" s="50"/>
      <c r="E1889" s="19"/>
    </row>
    <row r="1890" spans="1:5" x14ac:dyDescent="0.25">
      <c r="A1890" s="8" t="s">
        <v>148</v>
      </c>
      <c r="B1890" s="26">
        <v>-7.1</v>
      </c>
      <c r="D1890" s="50"/>
    </row>
    <row r="1891" spans="1:5" x14ac:dyDescent="0.25">
      <c r="A1891" s="8" t="s">
        <v>40</v>
      </c>
      <c r="B1891" s="26">
        <v>-7.5</v>
      </c>
      <c r="D1891" s="50"/>
    </row>
    <row r="1893" spans="1:5" x14ac:dyDescent="0.25">
      <c r="B1893" s="26"/>
    </row>
    <row r="1894" spans="1:5" x14ac:dyDescent="0.25">
      <c r="B1894" s="26"/>
    </row>
    <row r="1911" spans="1:21" s="2" customFormat="1" ht="5.25" customHeight="1" x14ac:dyDescent="0.2"/>
    <row r="1912" spans="1:21" s="31" customFormat="1" ht="12" customHeight="1" x14ac:dyDescent="0.2">
      <c r="U1912" s="2"/>
    </row>
    <row r="1913" spans="1:21" x14ac:dyDescent="0.25">
      <c r="A1913" s="8" t="s">
        <v>51</v>
      </c>
      <c r="B1913" s="17">
        <v>6.1</v>
      </c>
      <c r="C1913" s="52"/>
      <c r="D1913" s="52"/>
      <c r="E1913" s="52"/>
      <c r="F1913" s="52"/>
    </row>
    <row r="1914" spans="1:21" x14ac:dyDescent="0.25">
      <c r="A1914" s="8" t="s">
        <v>53</v>
      </c>
      <c r="B1914" s="17">
        <v>4.0999999999999996</v>
      </c>
      <c r="C1914" s="52"/>
      <c r="D1914" s="52"/>
      <c r="E1914" s="52"/>
      <c r="F1914" s="52"/>
    </row>
    <row r="1915" spans="1:21" x14ac:dyDescent="0.25">
      <c r="A1915" s="8" t="s">
        <v>54</v>
      </c>
      <c r="B1915" s="17">
        <v>3.2</v>
      </c>
      <c r="D1915" s="17"/>
    </row>
    <row r="1916" spans="1:21" x14ac:dyDescent="0.25">
      <c r="A1916" s="8" t="s">
        <v>64</v>
      </c>
      <c r="B1916" s="17">
        <v>2.2999999999999998</v>
      </c>
      <c r="D1916" s="17"/>
    </row>
    <row r="1917" spans="1:21" x14ac:dyDescent="0.25">
      <c r="A1917" s="8" t="s">
        <v>50</v>
      </c>
      <c r="B1917" s="17">
        <v>2.2000000000000002</v>
      </c>
      <c r="D1917" s="17"/>
    </row>
    <row r="1918" spans="1:21" x14ac:dyDescent="0.25">
      <c r="A1918" s="8" t="s">
        <v>65</v>
      </c>
      <c r="B1918" s="17">
        <v>1.7</v>
      </c>
      <c r="D1918" s="17"/>
    </row>
    <row r="1919" spans="1:21" x14ac:dyDescent="0.25">
      <c r="A1919" s="8" t="s">
        <v>56</v>
      </c>
      <c r="B1919" s="17">
        <v>1.6</v>
      </c>
      <c r="D1919" s="17"/>
    </row>
    <row r="1920" spans="1:21" x14ac:dyDescent="0.25">
      <c r="A1920" s="8" t="s">
        <v>46</v>
      </c>
      <c r="B1920" s="19">
        <v>1.1000000000000001</v>
      </c>
      <c r="D1920" s="17"/>
    </row>
    <row r="1921" spans="1:4" x14ac:dyDescent="0.25">
      <c r="A1921" s="8" t="s">
        <v>57</v>
      </c>
      <c r="B1921" s="17">
        <v>0.9</v>
      </c>
      <c r="D1921" s="17"/>
    </row>
    <row r="1922" spans="1:4" x14ac:dyDescent="0.25">
      <c r="A1922" s="8" t="s">
        <v>44</v>
      </c>
      <c r="B1922" s="17">
        <v>0.7</v>
      </c>
      <c r="D1922" s="17"/>
    </row>
    <row r="1923" spans="1:4" x14ac:dyDescent="0.25">
      <c r="A1923" s="8" t="s">
        <v>62</v>
      </c>
      <c r="B1923" s="17">
        <v>0.6</v>
      </c>
      <c r="D1923" s="17"/>
    </row>
    <row r="1924" spans="1:4" x14ac:dyDescent="0.25">
      <c r="A1924" s="8" t="s">
        <v>58</v>
      </c>
      <c r="B1924" s="17">
        <v>0.2</v>
      </c>
      <c r="D1924" s="17"/>
    </row>
    <row r="1925" spans="1:4" x14ac:dyDescent="0.25">
      <c r="A1925" s="8" t="s">
        <v>45</v>
      </c>
      <c r="B1925" s="33">
        <v>0.1</v>
      </c>
      <c r="C1925" s="19"/>
      <c r="D1925" s="17"/>
    </row>
    <row r="1926" spans="1:4" x14ac:dyDescent="0.25">
      <c r="A1926" s="8" t="s">
        <v>61</v>
      </c>
      <c r="B1926" s="17">
        <v>-0.4</v>
      </c>
      <c r="D1926" s="17"/>
    </row>
    <row r="1927" spans="1:4" x14ac:dyDescent="0.25">
      <c r="A1927" s="8" t="s">
        <v>59</v>
      </c>
      <c r="B1927" s="33">
        <v>-0.7</v>
      </c>
      <c r="D1927" s="17"/>
    </row>
    <row r="1928" spans="1:4" x14ac:dyDescent="0.25">
      <c r="A1928" s="8" t="s">
        <v>43</v>
      </c>
      <c r="B1928" s="33">
        <v>-1</v>
      </c>
      <c r="D1928" s="17"/>
    </row>
    <row r="1929" spans="1:4" x14ac:dyDescent="0.25">
      <c r="A1929" s="8" t="s">
        <v>66</v>
      </c>
      <c r="B1929" s="33">
        <v>-1.2</v>
      </c>
      <c r="D1929" s="17"/>
    </row>
    <row r="1930" spans="1:4" x14ac:dyDescent="0.25">
      <c r="A1930" s="8" t="s">
        <v>63</v>
      </c>
      <c r="B1930" s="17">
        <v>-1.3</v>
      </c>
      <c r="C1930" s="19"/>
      <c r="D1930" s="17"/>
    </row>
    <row r="1931" spans="1:4" x14ac:dyDescent="0.25">
      <c r="A1931" s="8" t="s">
        <v>47</v>
      </c>
      <c r="B1931" s="33">
        <v>-2</v>
      </c>
      <c r="D1931" s="17"/>
    </row>
    <row r="1932" spans="1:4" x14ac:dyDescent="0.25">
      <c r="A1932" s="8" t="s">
        <v>60</v>
      </c>
      <c r="B1932" s="33">
        <v>-2.5</v>
      </c>
      <c r="D1932" s="17"/>
    </row>
    <row r="1933" spans="1:4" x14ac:dyDescent="0.25">
      <c r="A1933" s="8" t="s">
        <v>52</v>
      </c>
      <c r="B1933" s="33">
        <v>-3.2</v>
      </c>
      <c r="D1933" s="17"/>
    </row>
    <row r="1934" spans="1:4" x14ac:dyDescent="0.25">
      <c r="A1934" s="8" t="s">
        <v>48</v>
      </c>
      <c r="B1934" s="33">
        <v>-3.2</v>
      </c>
      <c r="D1934" s="17"/>
    </row>
    <row r="1935" spans="1:4" x14ac:dyDescent="0.25">
      <c r="A1935" s="8" t="s">
        <v>55</v>
      </c>
      <c r="B1935" s="33">
        <v>-3.9</v>
      </c>
      <c r="D1935" s="17"/>
    </row>
    <row r="1936" spans="1:4" x14ac:dyDescent="0.25">
      <c r="A1936" s="8" t="s">
        <v>148</v>
      </c>
      <c r="B1936" s="33">
        <v>-3.9</v>
      </c>
      <c r="D1936" s="17"/>
    </row>
    <row r="1937" spans="1:4" x14ac:dyDescent="0.25">
      <c r="A1937" s="8" t="s">
        <v>142</v>
      </c>
      <c r="B1937" s="53">
        <v>-3.9</v>
      </c>
      <c r="D1937" s="54"/>
    </row>
    <row r="1938" spans="1:4" x14ac:dyDescent="0.25">
      <c r="A1938" s="8" t="s">
        <v>42</v>
      </c>
      <c r="B1938" s="33">
        <v>-4.0999999999999996</v>
      </c>
      <c r="D1938" s="17"/>
    </row>
    <row r="1939" spans="1:4" x14ac:dyDescent="0.25">
      <c r="A1939" s="8" t="s">
        <v>41</v>
      </c>
      <c r="B1939" s="33">
        <v>-4.5999999999999996</v>
      </c>
      <c r="D1939" s="17"/>
    </row>
    <row r="1940" spans="1:4" x14ac:dyDescent="0.25">
      <c r="A1940" s="8" t="s">
        <v>40</v>
      </c>
      <c r="B1940" s="53">
        <v>-4.9000000000000004</v>
      </c>
      <c r="D1940" s="17"/>
    </row>
    <row r="1941" spans="1:4" x14ac:dyDescent="0.25">
      <c r="A1941" s="8" t="s">
        <v>143</v>
      </c>
      <c r="B1941" s="33">
        <v>-6.6</v>
      </c>
      <c r="C1941" s="19"/>
      <c r="D1941" s="17"/>
    </row>
    <row r="1942" spans="1:4" x14ac:dyDescent="0.25">
      <c r="A1942" s="52"/>
      <c r="B1942" s="55"/>
      <c r="D1942" s="54"/>
    </row>
    <row r="1943" spans="1:4" x14ac:dyDescent="0.25">
      <c r="B1943" s="17"/>
    </row>
    <row r="1944" spans="1:4" x14ac:dyDescent="0.25">
      <c r="B1944" s="17"/>
    </row>
    <row r="1958" spans="1:21" s="2" customFormat="1" ht="5.25" customHeight="1" x14ac:dyDescent="0.2"/>
    <row r="1959" spans="1:21" s="31" customFormat="1" ht="15" customHeight="1" x14ac:dyDescent="0.2">
      <c r="U1959" s="2"/>
    </row>
    <row r="1960" spans="1:21" x14ac:dyDescent="0.25">
      <c r="A1960" s="8" t="s">
        <v>56</v>
      </c>
      <c r="B1960" s="26">
        <v>35.299999999999997</v>
      </c>
    </row>
    <row r="1961" spans="1:21" x14ac:dyDescent="0.25">
      <c r="A1961" s="8" t="s">
        <v>54</v>
      </c>
      <c r="B1961" s="19">
        <v>16.3</v>
      </c>
      <c r="D1961" s="17"/>
      <c r="E1961" s="26"/>
    </row>
    <row r="1962" spans="1:21" x14ac:dyDescent="0.25">
      <c r="A1962" s="8" t="s">
        <v>53</v>
      </c>
      <c r="B1962" s="26">
        <v>9.3000000000000007</v>
      </c>
      <c r="D1962" s="17"/>
      <c r="E1962" s="26"/>
    </row>
    <row r="1963" spans="1:21" x14ac:dyDescent="0.25">
      <c r="A1963" s="8" t="s">
        <v>51</v>
      </c>
      <c r="B1963" s="26">
        <v>9</v>
      </c>
      <c r="D1963" s="17"/>
      <c r="E1963" s="26"/>
    </row>
    <row r="1964" spans="1:21" x14ac:dyDescent="0.25">
      <c r="A1964" s="8" t="s">
        <v>64</v>
      </c>
      <c r="B1964" s="8">
        <v>8.5</v>
      </c>
      <c r="D1964" s="17"/>
      <c r="E1964" s="26"/>
    </row>
    <row r="1965" spans="1:21" x14ac:dyDescent="0.25">
      <c r="A1965" s="8" t="s">
        <v>61</v>
      </c>
      <c r="B1965" s="26">
        <v>7.2</v>
      </c>
      <c r="D1965" s="17"/>
      <c r="E1965" s="26"/>
    </row>
    <row r="1966" spans="1:21" x14ac:dyDescent="0.25">
      <c r="A1966" s="8" t="s">
        <v>66</v>
      </c>
      <c r="B1966" s="26">
        <v>7.1</v>
      </c>
      <c r="D1966" s="17"/>
      <c r="E1966" s="26"/>
    </row>
    <row r="1967" spans="1:21" x14ac:dyDescent="0.25">
      <c r="A1967" s="8" t="s">
        <v>44</v>
      </c>
      <c r="B1967" s="26">
        <v>5.4</v>
      </c>
      <c r="D1967" s="17"/>
      <c r="E1967" s="26"/>
    </row>
    <row r="1968" spans="1:21" x14ac:dyDescent="0.25">
      <c r="A1968" s="8" t="s">
        <v>43</v>
      </c>
      <c r="B1968" s="26">
        <v>5.3</v>
      </c>
      <c r="D1968" s="17"/>
      <c r="E1968" s="26"/>
    </row>
    <row r="1969" spans="1:5" x14ac:dyDescent="0.25">
      <c r="A1969" s="8" t="s">
        <v>57</v>
      </c>
      <c r="B1969" s="26">
        <v>5</v>
      </c>
      <c r="D1969" s="17"/>
      <c r="E1969" s="26"/>
    </row>
    <row r="1970" spans="1:5" x14ac:dyDescent="0.25">
      <c r="A1970" s="8" t="s">
        <v>47</v>
      </c>
      <c r="B1970" s="26">
        <v>4.8</v>
      </c>
      <c r="D1970" s="17"/>
      <c r="E1970" s="26"/>
    </row>
    <row r="1971" spans="1:5" x14ac:dyDescent="0.25">
      <c r="A1971" s="8" t="s">
        <v>58</v>
      </c>
      <c r="B1971" s="26">
        <v>4</v>
      </c>
      <c r="D1971" s="17"/>
      <c r="E1971" s="26"/>
    </row>
    <row r="1972" spans="1:5" x14ac:dyDescent="0.25">
      <c r="A1972" s="8" t="s">
        <v>65</v>
      </c>
      <c r="B1972" s="26">
        <v>3.9</v>
      </c>
      <c r="D1972" s="17"/>
      <c r="E1972" s="26"/>
    </row>
    <row r="1973" spans="1:5" x14ac:dyDescent="0.25">
      <c r="A1973" s="8" t="s">
        <v>45</v>
      </c>
      <c r="B1973" s="26">
        <v>3.6</v>
      </c>
      <c r="D1973" s="17"/>
      <c r="E1973" s="26"/>
    </row>
    <row r="1974" spans="1:5" x14ac:dyDescent="0.25">
      <c r="A1974" s="8" t="s">
        <v>55</v>
      </c>
      <c r="B1974" s="26">
        <v>3.3</v>
      </c>
      <c r="D1974" s="17"/>
      <c r="E1974" s="26"/>
    </row>
    <row r="1975" spans="1:5" x14ac:dyDescent="0.25">
      <c r="A1975" s="8" t="s">
        <v>46</v>
      </c>
      <c r="B1975" s="26">
        <v>3.2</v>
      </c>
      <c r="D1975" s="17"/>
      <c r="E1975" s="26"/>
    </row>
    <row r="1976" spans="1:5" x14ac:dyDescent="0.25">
      <c r="A1976" s="8" t="s">
        <v>63</v>
      </c>
      <c r="B1976" s="26">
        <v>2.1</v>
      </c>
      <c r="D1976" s="17"/>
      <c r="E1976" s="26"/>
    </row>
    <row r="1977" spans="1:5" x14ac:dyDescent="0.25">
      <c r="A1977" s="8" t="s">
        <v>48</v>
      </c>
      <c r="B1977" s="26">
        <v>1.4</v>
      </c>
      <c r="D1977" s="17"/>
      <c r="E1977" s="26"/>
    </row>
    <row r="1978" spans="1:5" x14ac:dyDescent="0.25">
      <c r="A1978" s="8" t="s">
        <v>52</v>
      </c>
      <c r="B1978" s="26">
        <v>1.1000000000000001</v>
      </c>
      <c r="D1978" s="17"/>
      <c r="E1978" s="26"/>
    </row>
    <row r="1979" spans="1:5" x14ac:dyDescent="0.25">
      <c r="A1979" s="8" t="s">
        <v>60</v>
      </c>
      <c r="B1979" s="26">
        <v>1.1000000000000001</v>
      </c>
      <c r="D1979" s="17"/>
      <c r="E1979" s="26"/>
    </row>
    <row r="1980" spans="1:5" x14ac:dyDescent="0.25">
      <c r="A1980" s="8" t="s">
        <v>41</v>
      </c>
      <c r="B1980" s="26">
        <v>1.1000000000000001</v>
      </c>
      <c r="D1980" s="54"/>
      <c r="E1980" s="26"/>
    </row>
    <row r="1981" spans="1:5" x14ac:dyDescent="0.25">
      <c r="A1981" s="8" t="s">
        <v>62</v>
      </c>
      <c r="B1981" s="26">
        <v>0.7</v>
      </c>
      <c r="D1981" s="17"/>
      <c r="E1981" s="56"/>
    </row>
    <row r="1982" spans="1:5" x14ac:dyDescent="0.25">
      <c r="A1982" s="8" t="s">
        <v>59</v>
      </c>
      <c r="B1982" s="26">
        <v>0.6</v>
      </c>
      <c r="D1982" s="17"/>
      <c r="E1982" s="46"/>
    </row>
    <row r="1983" spans="1:5" x14ac:dyDescent="0.25">
      <c r="A1983" s="8" t="s">
        <v>144</v>
      </c>
      <c r="B1983" s="26">
        <v>-0.5</v>
      </c>
      <c r="D1983" s="17"/>
      <c r="E1983" s="56"/>
    </row>
    <row r="1984" spans="1:5" x14ac:dyDescent="0.25">
      <c r="A1984" s="8" t="s">
        <v>50</v>
      </c>
      <c r="B1984" s="26">
        <v>-0.6</v>
      </c>
      <c r="D1984" s="54"/>
      <c r="E1984" s="56"/>
    </row>
    <row r="1985" spans="1:5" x14ac:dyDescent="0.25">
      <c r="A1985" s="8" t="s">
        <v>42</v>
      </c>
      <c r="B1985" s="26">
        <v>-1.2</v>
      </c>
      <c r="D1985" s="17"/>
      <c r="E1985" s="56"/>
    </row>
    <row r="1986" spans="1:5" x14ac:dyDescent="0.25">
      <c r="A1986" s="8" t="s">
        <v>40</v>
      </c>
      <c r="B1986" s="26">
        <v>-2.5</v>
      </c>
      <c r="D1986" s="17"/>
      <c r="E1986" s="56"/>
    </row>
    <row r="1987" spans="1:5" x14ac:dyDescent="0.25">
      <c r="A1987" s="8" t="s">
        <v>142</v>
      </c>
      <c r="B1987" s="26">
        <v>-2.8</v>
      </c>
      <c r="D1987" s="17"/>
      <c r="E1987" s="26"/>
    </row>
    <row r="1988" spans="1:5" x14ac:dyDescent="0.25">
      <c r="A1988" s="8" t="s">
        <v>148</v>
      </c>
      <c r="B1988" s="17">
        <v>-3.3</v>
      </c>
      <c r="D1988" s="17"/>
      <c r="E1988" s="26"/>
    </row>
    <row r="1989" spans="1:5" x14ac:dyDescent="0.25">
      <c r="C1989" s="48"/>
      <c r="D1989" s="48"/>
    </row>
    <row r="1991" spans="1:5" x14ac:dyDescent="0.25">
      <c r="B1991" s="19"/>
    </row>
    <row r="2014" spans="1:4" s="2" customFormat="1" ht="7.5" customHeight="1" x14ac:dyDescent="0.2"/>
    <row r="2016" spans="1:4" x14ac:dyDescent="0.25">
      <c r="A2016" s="8" t="s">
        <v>56</v>
      </c>
      <c r="B2016" s="8">
        <v>1656.7</v>
      </c>
      <c r="D2016" s="18"/>
    </row>
    <row r="2017" spans="1:4" x14ac:dyDescent="0.25">
      <c r="A2017" s="8" t="s">
        <v>41</v>
      </c>
      <c r="B2017" s="19">
        <v>1299</v>
      </c>
      <c r="D2017" s="18"/>
    </row>
    <row r="2018" spans="1:4" x14ac:dyDescent="0.25">
      <c r="A2018" s="8" t="s">
        <v>57</v>
      </c>
      <c r="B2018" s="8">
        <v>512.79999999999995</v>
      </c>
      <c r="D2018" s="18"/>
    </row>
    <row r="2019" spans="1:4" x14ac:dyDescent="0.25">
      <c r="A2019" s="8" t="s">
        <v>44</v>
      </c>
      <c r="B2019" s="8">
        <v>380.5</v>
      </c>
      <c r="D2019" s="18"/>
    </row>
    <row r="2020" spans="1:4" x14ac:dyDescent="0.25">
      <c r="A2020" s="8" t="s">
        <v>54</v>
      </c>
      <c r="B2020" s="8">
        <v>247.5</v>
      </c>
      <c r="D2020" s="18"/>
    </row>
    <row r="2021" spans="1:4" x14ac:dyDescent="0.25">
      <c r="A2021" s="8" t="s">
        <v>68</v>
      </c>
      <c r="B2021" s="8">
        <v>235.5</v>
      </c>
      <c r="D2021" s="18"/>
    </row>
    <row r="2022" spans="1:4" x14ac:dyDescent="0.25">
      <c r="A2022" s="8" t="s">
        <v>69</v>
      </c>
      <c r="B2022" s="8">
        <v>198.6</v>
      </c>
      <c r="D2022" s="18"/>
    </row>
    <row r="2023" spans="1:4" x14ac:dyDescent="0.25">
      <c r="A2023" s="8" t="s">
        <v>46</v>
      </c>
      <c r="B2023" s="8">
        <v>139.5</v>
      </c>
      <c r="D2023" s="18"/>
    </row>
    <row r="2024" spans="1:4" x14ac:dyDescent="0.25">
      <c r="A2024" s="8" t="s">
        <v>45</v>
      </c>
      <c r="B2024" s="8">
        <v>136.1</v>
      </c>
      <c r="D2024" s="18"/>
    </row>
    <row r="2025" spans="1:4" x14ac:dyDescent="0.25">
      <c r="A2025" s="8" t="s">
        <v>59</v>
      </c>
      <c r="B2025" s="8">
        <v>122.9</v>
      </c>
      <c r="D2025" s="18"/>
    </row>
    <row r="2026" spans="1:4" x14ac:dyDescent="0.25">
      <c r="A2026" s="8" t="s">
        <v>60</v>
      </c>
      <c r="B2026" s="19">
        <v>113.9</v>
      </c>
      <c r="C2026" s="19"/>
      <c r="D2026" s="18"/>
    </row>
    <row r="2027" spans="1:4" x14ac:dyDescent="0.25">
      <c r="A2027" s="8" t="s">
        <v>62</v>
      </c>
      <c r="B2027" s="19">
        <v>111.8</v>
      </c>
      <c r="C2027" s="19"/>
      <c r="D2027" s="18"/>
    </row>
    <row r="2028" spans="1:4" x14ac:dyDescent="0.25">
      <c r="A2028" s="8" t="s">
        <v>58</v>
      </c>
      <c r="B2028" s="8">
        <v>108.9</v>
      </c>
      <c r="D2028" s="18"/>
    </row>
    <row r="2029" spans="1:4" x14ac:dyDescent="0.25">
      <c r="A2029" s="8" t="s">
        <v>55</v>
      </c>
      <c r="B2029" s="8">
        <v>106.4</v>
      </c>
      <c r="D2029" s="18"/>
    </row>
    <row r="2030" spans="1:4" x14ac:dyDescent="0.25">
      <c r="A2030" s="8" t="s">
        <v>50</v>
      </c>
      <c r="B2030" s="8">
        <v>106.9</v>
      </c>
      <c r="D2030" s="18"/>
    </row>
    <row r="2031" spans="1:4" x14ac:dyDescent="0.25">
      <c r="A2031" s="8" t="s">
        <v>61</v>
      </c>
      <c r="B2031" s="8">
        <v>104.6</v>
      </c>
      <c r="D2031" s="18"/>
    </row>
    <row r="2032" spans="1:4" x14ac:dyDescent="0.25">
      <c r="A2032" s="8" t="s">
        <v>140</v>
      </c>
      <c r="B2032" s="8">
        <v>97.7</v>
      </c>
      <c r="D2032" s="18"/>
    </row>
    <row r="2033" spans="1:4" x14ac:dyDescent="0.25">
      <c r="A2033" s="8" t="s">
        <v>66</v>
      </c>
      <c r="B2033" s="8">
        <v>94.3</v>
      </c>
      <c r="D2033" s="18"/>
    </row>
    <row r="2034" spans="1:4" x14ac:dyDescent="0.25">
      <c r="A2034" s="8" t="s">
        <v>142</v>
      </c>
      <c r="B2034" s="8">
        <v>81.599999999999994</v>
      </c>
      <c r="D2034" s="18"/>
    </row>
    <row r="2035" spans="1:4" x14ac:dyDescent="0.25">
      <c r="A2035" s="8" t="s">
        <v>48</v>
      </c>
      <c r="B2035" s="8">
        <v>81.3</v>
      </c>
      <c r="D2035" s="18"/>
    </row>
    <row r="2036" spans="1:4" x14ac:dyDescent="0.25">
      <c r="A2036" s="8" t="s">
        <v>148</v>
      </c>
      <c r="B2036" s="8">
        <v>70.7</v>
      </c>
      <c r="D2036" s="18"/>
    </row>
    <row r="2037" spans="1:4" x14ac:dyDescent="0.25">
      <c r="A2037" s="8" t="s">
        <v>51</v>
      </c>
      <c r="B2037" s="8">
        <v>73.3</v>
      </c>
      <c r="D2037" s="18"/>
    </row>
    <row r="2038" spans="1:4" x14ac:dyDescent="0.25">
      <c r="A2038" s="8" t="s">
        <v>143</v>
      </c>
      <c r="B2038" s="8">
        <v>62.5</v>
      </c>
      <c r="D2038" s="18"/>
    </row>
    <row r="2039" spans="1:4" x14ac:dyDescent="0.25">
      <c r="A2039" s="8" t="s">
        <v>67</v>
      </c>
      <c r="B2039" s="8">
        <v>44.7</v>
      </c>
      <c r="D2039" s="18"/>
    </row>
    <row r="2040" spans="1:4" x14ac:dyDescent="0.25">
      <c r="A2040" s="8" t="s">
        <v>43</v>
      </c>
      <c r="B2040" s="8">
        <v>30.9</v>
      </c>
      <c r="D2040" s="18"/>
    </row>
    <row r="2041" spans="1:4" x14ac:dyDescent="0.25">
      <c r="A2041" s="8" t="s">
        <v>40</v>
      </c>
      <c r="B2041" s="8">
        <v>30.1</v>
      </c>
      <c r="D2041" s="18"/>
    </row>
    <row r="2042" spans="1:4" x14ac:dyDescent="0.25">
      <c r="A2042" s="8" t="s">
        <v>64</v>
      </c>
      <c r="B2042" s="8">
        <v>25.6</v>
      </c>
      <c r="D2042" s="18"/>
    </row>
    <row r="2043" spans="1:4" x14ac:dyDescent="0.25">
      <c r="A2043" s="8" t="s">
        <v>63</v>
      </c>
      <c r="B2043" s="8">
        <v>18.2</v>
      </c>
    </row>
    <row r="2065" spans="1:5" s="2" customFormat="1" ht="5.25" customHeight="1" x14ac:dyDescent="0.2"/>
    <row r="2067" spans="1:5" x14ac:dyDescent="0.25">
      <c r="A2067" s="8" t="s">
        <v>41</v>
      </c>
      <c r="B2067" s="19">
        <v>16.899999999999999</v>
      </c>
      <c r="C2067" s="19"/>
      <c r="E2067" s="19"/>
    </row>
    <row r="2068" spans="1:5" x14ac:dyDescent="0.25">
      <c r="A2068" s="8" t="s">
        <v>3</v>
      </c>
      <c r="B2068" s="19">
        <v>16</v>
      </c>
      <c r="E2068" s="19"/>
    </row>
    <row r="2069" spans="1:5" x14ac:dyDescent="0.25">
      <c r="A2069" s="8" t="s">
        <v>51</v>
      </c>
      <c r="B2069" s="19">
        <v>13.5</v>
      </c>
      <c r="E2069" s="19"/>
    </row>
    <row r="2070" spans="1:5" outlineLevel="1" x14ac:dyDescent="0.25">
      <c r="A2070" s="8" t="s">
        <v>64</v>
      </c>
      <c r="B2070" s="19">
        <v>12.3</v>
      </c>
      <c r="C2070" s="19"/>
      <c r="E2070" s="19"/>
    </row>
    <row r="2071" spans="1:5" x14ac:dyDescent="0.25">
      <c r="A2071" s="8" t="s">
        <v>50</v>
      </c>
      <c r="B2071" s="19">
        <v>12</v>
      </c>
      <c r="C2071" s="19"/>
      <c r="E2071" s="19"/>
    </row>
    <row r="2072" spans="1:5" x14ac:dyDescent="0.25">
      <c r="A2072" s="8" t="s">
        <v>44</v>
      </c>
      <c r="B2072" s="19">
        <v>11.4</v>
      </c>
      <c r="E2072" s="19"/>
    </row>
    <row r="2073" spans="1:5" x14ac:dyDescent="0.25">
      <c r="A2073" s="8" t="s">
        <v>62</v>
      </c>
      <c r="B2073" s="19">
        <v>11.4</v>
      </c>
      <c r="E2073" s="19"/>
    </row>
    <row r="2074" spans="1:5" x14ac:dyDescent="0.25">
      <c r="A2074" s="8" t="s">
        <v>140</v>
      </c>
      <c r="B2074" s="19">
        <v>11.3</v>
      </c>
      <c r="C2074" s="19"/>
      <c r="E2074" s="19"/>
    </row>
    <row r="2075" spans="1:5" x14ac:dyDescent="0.25">
      <c r="A2075" s="8" t="s">
        <v>45</v>
      </c>
      <c r="B2075" s="19">
        <v>11.2</v>
      </c>
      <c r="C2075" s="19"/>
      <c r="E2075" s="19"/>
    </row>
    <row r="2076" spans="1:5" x14ac:dyDescent="0.25">
      <c r="A2076" s="8" t="s">
        <v>141</v>
      </c>
      <c r="B2076" s="19">
        <v>11.2</v>
      </c>
      <c r="C2076" s="19"/>
      <c r="E2076" s="19"/>
    </row>
    <row r="2077" spans="1:5" x14ac:dyDescent="0.25">
      <c r="A2077" s="8" t="s">
        <v>54</v>
      </c>
      <c r="B2077" s="19">
        <v>11.2</v>
      </c>
      <c r="C2077" s="19"/>
      <c r="E2077" s="19"/>
    </row>
    <row r="2078" spans="1:5" x14ac:dyDescent="0.25">
      <c r="A2078" s="8" t="s">
        <v>46</v>
      </c>
      <c r="B2078" s="19">
        <v>11.1</v>
      </c>
      <c r="C2078" s="19"/>
      <c r="E2078" s="19"/>
    </row>
    <row r="2079" spans="1:5" x14ac:dyDescent="0.25">
      <c r="A2079" s="8" t="s">
        <v>142</v>
      </c>
      <c r="B2079" s="19">
        <v>11.1</v>
      </c>
      <c r="C2079" s="19"/>
      <c r="E2079" s="19"/>
    </row>
    <row r="2080" spans="1:5" x14ac:dyDescent="0.25">
      <c r="A2080" s="8" t="s">
        <v>57</v>
      </c>
      <c r="B2080" s="19">
        <v>10.6</v>
      </c>
      <c r="E2080" s="19"/>
    </row>
    <row r="2081" spans="1:5" x14ac:dyDescent="0.25">
      <c r="A2081" s="8" t="s">
        <v>59</v>
      </c>
      <c r="B2081" s="19">
        <v>10.6</v>
      </c>
      <c r="E2081" s="19"/>
    </row>
    <row r="2082" spans="1:5" x14ac:dyDescent="0.25">
      <c r="A2082" s="8" t="s">
        <v>61</v>
      </c>
      <c r="B2082" s="19">
        <v>10.3</v>
      </c>
      <c r="E2082" s="19"/>
    </row>
    <row r="2083" spans="1:5" x14ac:dyDescent="0.25">
      <c r="A2083" s="8" t="s">
        <v>63</v>
      </c>
      <c r="B2083" s="19">
        <v>10.3</v>
      </c>
      <c r="E2083" s="19"/>
    </row>
    <row r="2084" spans="1:5" x14ac:dyDescent="0.25">
      <c r="A2084" s="8" t="s">
        <v>67</v>
      </c>
      <c r="B2084" s="19">
        <v>10.199999999999999</v>
      </c>
      <c r="E2084" s="19"/>
    </row>
    <row r="2085" spans="1:5" x14ac:dyDescent="0.25">
      <c r="A2085" s="8" t="s">
        <v>58</v>
      </c>
      <c r="B2085" s="19">
        <v>10.1</v>
      </c>
      <c r="E2085" s="19"/>
    </row>
    <row r="2086" spans="1:5" x14ac:dyDescent="0.25">
      <c r="A2086" s="8" t="s">
        <v>55</v>
      </c>
      <c r="B2086" s="19">
        <v>10.1</v>
      </c>
      <c r="E2086" s="19"/>
    </row>
    <row r="2087" spans="1:5" x14ac:dyDescent="0.25">
      <c r="A2087" s="8" t="s">
        <v>143</v>
      </c>
      <c r="B2087" s="19">
        <v>9.9</v>
      </c>
      <c r="E2087" s="19"/>
    </row>
    <row r="2088" spans="1:5" x14ac:dyDescent="0.25">
      <c r="A2088" s="8" t="s">
        <v>68</v>
      </c>
      <c r="B2088" s="19">
        <v>9.9</v>
      </c>
      <c r="E2088" s="19"/>
    </row>
    <row r="2089" spans="1:5" x14ac:dyDescent="0.25">
      <c r="A2089" s="8" t="s">
        <v>148</v>
      </c>
      <c r="B2089" s="19">
        <v>9.6999999999999993</v>
      </c>
      <c r="E2089" s="19"/>
    </row>
    <row r="2090" spans="1:5" x14ac:dyDescent="0.25">
      <c r="A2090" s="8" t="s">
        <v>56</v>
      </c>
      <c r="B2090" s="19">
        <v>9.5</v>
      </c>
      <c r="E2090" s="19"/>
    </row>
    <row r="2091" spans="1:5" x14ac:dyDescent="0.25">
      <c r="A2091" s="8" t="s">
        <v>66</v>
      </c>
      <c r="B2091" s="19">
        <v>9.1</v>
      </c>
      <c r="E2091" s="19"/>
    </row>
    <row r="2092" spans="1:5" x14ac:dyDescent="0.25">
      <c r="A2092" s="8" t="s">
        <v>48</v>
      </c>
      <c r="B2092" s="19">
        <v>9</v>
      </c>
      <c r="E2092" s="19"/>
    </row>
    <row r="2093" spans="1:5" x14ac:dyDescent="0.25">
      <c r="A2093" s="8" t="s">
        <v>60</v>
      </c>
      <c r="B2093" s="19">
        <v>8.5</v>
      </c>
      <c r="E2093" s="19"/>
    </row>
    <row r="2094" spans="1:5" x14ac:dyDescent="0.25">
      <c r="A2094" s="8" t="s">
        <v>69</v>
      </c>
      <c r="B2094" s="19">
        <v>8.3000000000000007</v>
      </c>
      <c r="C2094" s="19"/>
      <c r="E2094" s="19"/>
    </row>
    <row r="2095" spans="1:5" x14ac:dyDescent="0.25">
      <c r="D2095" s="56"/>
    </row>
    <row r="2115" s="2" customFormat="1" ht="5.25" customHeight="1" x14ac:dyDescent="0.2"/>
  </sheetData>
  <sortState xmlns:xlrd2="http://schemas.microsoft.com/office/spreadsheetml/2017/richdata2" ref="D2067:E2094">
    <sortCondition descending="1" ref="E2067:E2094"/>
  </sortState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/>
  <ignoredErrors>
    <ignoredError sqref="E712:E732 E734:E735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workbookViewId="0">
      <selection sqref="A1:B28"/>
    </sheetView>
  </sheetViews>
  <sheetFormatPr defaultRowHeight="13.2" x14ac:dyDescent="0.25"/>
  <sheetData>
    <row r="1" spans="1:3" x14ac:dyDescent="0.25">
      <c r="A1" s="1" t="s">
        <v>51</v>
      </c>
      <c r="B1" s="9">
        <v>21.9</v>
      </c>
      <c r="C1" s="21"/>
    </row>
    <row r="2" spans="1:3" x14ac:dyDescent="0.25">
      <c r="A2" s="1" t="s">
        <v>50</v>
      </c>
      <c r="B2" s="9">
        <v>18.600000000000001</v>
      </c>
    </row>
    <row r="3" spans="1:3" x14ac:dyDescent="0.25">
      <c r="A3" s="1" t="s">
        <v>65</v>
      </c>
      <c r="B3" s="9">
        <v>17.600000000000001</v>
      </c>
      <c r="C3" s="21"/>
    </row>
    <row r="4" spans="1:3" x14ac:dyDescent="0.25">
      <c r="A4" s="1" t="s">
        <v>46</v>
      </c>
      <c r="B4" s="9">
        <v>17.399999999999999</v>
      </c>
    </row>
    <row r="5" spans="1:3" x14ac:dyDescent="0.25">
      <c r="A5" s="1" t="s">
        <v>57</v>
      </c>
      <c r="B5" s="9">
        <v>17.2</v>
      </c>
      <c r="C5" s="21"/>
    </row>
    <row r="6" spans="1:3" x14ac:dyDescent="0.25">
      <c r="A6" s="1" t="s">
        <v>54</v>
      </c>
      <c r="B6" s="9">
        <v>17</v>
      </c>
    </row>
    <row r="7" spans="1:3" x14ac:dyDescent="0.25">
      <c r="A7" s="1" t="s">
        <v>44</v>
      </c>
      <c r="B7" s="9">
        <v>17</v>
      </c>
    </row>
    <row r="8" spans="1:3" x14ac:dyDescent="0.25">
      <c r="A8" s="1" t="s">
        <v>64</v>
      </c>
      <c r="B8" s="9">
        <v>16.899999999999999</v>
      </c>
      <c r="C8" s="21"/>
    </row>
    <row r="9" spans="1:3" x14ac:dyDescent="0.25">
      <c r="A9" s="1" t="s">
        <v>140</v>
      </c>
      <c r="B9" s="9">
        <v>16.399999999999999</v>
      </c>
    </row>
    <row r="10" spans="1:3" x14ac:dyDescent="0.25">
      <c r="A10" s="1" t="s">
        <v>63</v>
      </c>
      <c r="B10" s="9">
        <v>16.399999999999999</v>
      </c>
    </row>
    <row r="11" spans="1:3" x14ac:dyDescent="0.25">
      <c r="A11" s="1" t="s">
        <v>41</v>
      </c>
      <c r="B11" s="9">
        <v>16.100000000000001</v>
      </c>
    </row>
    <row r="12" spans="1:3" x14ac:dyDescent="0.25">
      <c r="A12" s="1" t="s">
        <v>142</v>
      </c>
      <c r="B12" s="9">
        <v>15.7</v>
      </c>
    </row>
    <row r="13" spans="1:3" x14ac:dyDescent="0.25">
      <c r="A13" s="1" t="s">
        <v>141</v>
      </c>
      <c r="B13" s="9">
        <v>15.7</v>
      </c>
    </row>
    <row r="14" spans="1:3" x14ac:dyDescent="0.25">
      <c r="A14" s="1" t="s">
        <v>62</v>
      </c>
      <c r="B14" s="9">
        <v>15.4</v>
      </c>
      <c r="C14" s="21"/>
    </row>
    <row r="15" spans="1:3" x14ac:dyDescent="0.25">
      <c r="A15" s="1" t="s">
        <v>66</v>
      </c>
      <c r="B15" s="9">
        <v>15.2</v>
      </c>
      <c r="C15" s="21"/>
    </row>
    <row r="16" spans="1:3" x14ac:dyDescent="0.25">
      <c r="A16" s="1" t="s">
        <v>59</v>
      </c>
      <c r="B16" s="9">
        <v>15</v>
      </c>
    </row>
    <row r="17" spans="1:3" x14ac:dyDescent="0.25">
      <c r="A17" s="1" t="s">
        <v>60</v>
      </c>
      <c r="B17" s="9">
        <v>14.8</v>
      </c>
      <c r="C17" s="21"/>
    </row>
    <row r="18" spans="1:3" x14ac:dyDescent="0.25">
      <c r="A18" s="1" t="s">
        <v>45</v>
      </c>
      <c r="B18" s="9">
        <v>14.8</v>
      </c>
    </row>
    <row r="19" spans="1:3" x14ac:dyDescent="0.25">
      <c r="A19" s="1" t="s">
        <v>67</v>
      </c>
      <c r="B19" s="9">
        <v>14.7</v>
      </c>
    </row>
    <row r="20" spans="1:3" x14ac:dyDescent="0.25">
      <c r="A20" s="1" t="s">
        <v>48</v>
      </c>
      <c r="B20" s="9">
        <v>14.7</v>
      </c>
      <c r="C20" s="21"/>
    </row>
    <row r="21" spans="1:3" x14ac:dyDescent="0.25">
      <c r="A21" s="1" t="s">
        <v>56</v>
      </c>
      <c r="B21" s="9">
        <v>14.6</v>
      </c>
    </row>
    <row r="22" spans="1:3" x14ac:dyDescent="0.25">
      <c r="A22" s="1" t="s">
        <v>61</v>
      </c>
      <c r="B22" s="9">
        <v>14.5</v>
      </c>
      <c r="C22" s="21"/>
    </row>
    <row r="23" spans="1:3" x14ac:dyDescent="0.25">
      <c r="A23" s="1" t="s">
        <v>58</v>
      </c>
      <c r="B23" s="9">
        <v>14.4</v>
      </c>
    </row>
    <row r="24" spans="1:3" x14ac:dyDescent="0.25">
      <c r="A24" s="1" t="s">
        <v>55</v>
      </c>
      <c r="B24" s="9">
        <v>14.4</v>
      </c>
    </row>
    <row r="25" spans="1:3" x14ac:dyDescent="0.25">
      <c r="A25" s="1" t="s">
        <v>3</v>
      </c>
      <c r="B25" s="9">
        <v>14.4</v>
      </c>
    </row>
    <row r="26" spans="1:3" x14ac:dyDescent="0.25">
      <c r="A26" s="1" t="s">
        <v>69</v>
      </c>
      <c r="B26" s="9">
        <v>14</v>
      </c>
      <c r="C26" s="21"/>
    </row>
    <row r="27" spans="1:3" x14ac:dyDescent="0.25">
      <c r="A27" s="1" t="s">
        <v>143</v>
      </c>
      <c r="B27" s="1">
        <v>13.6</v>
      </c>
      <c r="C27" s="21"/>
    </row>
    <row r="28" spans="1:3" x14ac:dyDescent="0.25">
      <c r="A28" s="1" t="s">
        <v>68</v>
      </c>
      <c r="B28" s="9">
        <v>13.1</v>
      </c>
    </row>
    <row r="29" spans="1:3" x14ac:dyDescent="0.25">
      <c r="A29" s="1"/>
      <c r="B29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8"/>
  <sheetViews>
    <sheetView workbookViewId="0">
      <selection sqref="A1:B28"/>
    </sheetView>
  </sheetViews>
  <sheetFormatPr defaultRowHeight="13.2" x14ac:dyDescent="0.25"/>
  <sheetData>
    <row r="1" spans="1:2" x14ac:dyDescent="0.25">
      <c r="A1" s="1" t="s">
        <v>54</v>
      </c>
      <c r="B1" s="10">
        <v>23.2</v>
      </c>
    </row>
    <row r="2" spans="1:2" x14ac:dyDescent="0.25">
      <c r="A2" s="1" t="s">
        <v>52</v>
      </c>
      <c r="B2" s="1">
        <v>18.2</v>
      </c>
    </row>
    <row r="3" spans="1:2" x14ac:dyDescent="0.25">
      <c r="A3" s="1" t="s">
        <v>56</v>
      </c>
      <c r="B3" s="1">
        <v>9.5</v>
      </c>
    </row>
    <row r="4" spans="1:2" x14ac:dyDescent="0.25">
      <c r="A4" s="1" t="s">
        <v>64</v>
      </c>
      <c r="B4" s="10">
        <v>9.3000000000000007</v>
      </c>
    </row>
    <row r="5" spans="1:2" x14ac:dyDescent="0.25">
      <c r="A5" s="1" t="s">
        <v>58</v>
      </c>
      <c r="B5" s="10">
        <v>6.6</v>
      </c>
    </row>
    <row r="6" spans="1:2" x14ac:dyDescent="0.25">
      <c r="A6" s="1" t="s">
        <v>65</v>
      </c>
      <c r="B6" s="10">
        <v>6.3</v>
      </c>
    </row>
    <row r="7" spans="1:2" x14ac:dyDescent="0.25">
      <c r="A7" s="1" t="s">
        <v>63</v>
      </c>
      <c r="B7" s="10">
        <v>4.5</v>
      </c>
    </row>
    <row r="8" spans="1:2" x14ac:dyDescent="0.25">
      <c r="A8" s="1" t="s">
        <v>46</v>
      </c>
      <c r="B8" s="10">
        <v>4.4000000000000004</v>
      </c>
    </row>
    <row r="9" spans="1:2" x14ac:dyDescent="0.25">
      <c r="A9" s="1" t="s">
        <v>50</v>
      </c>
      <c r="B9" s="10">
        <v>4.2</v>
      </c>
    </row>
    <row r="10" spans="1:2" x14ac:dyDescent="0.25">
      <c r="A10" s="1" t="s">
        <v>44</v>
      </c>
      <c r="B10" s="10">
        <v>3.8</v>
      </c>
    </row>
    <row r="11" spans="1:2" x14ac:dyDescent="0.25">
      <c r="A11" s="1" t="s">
        <v>47</v>
      </c>
      <c r="B11" s="10">
        <v>3.2</v>
      </c>
    </row>
    <row r="12" spans="1:2" x14ac:dyDescent="0.25">
      <c r="A12" s="1" t="s">
        <v>57</v>
      </c>
      <c r="B12" s="9">
        <v>3</v>
      </c>
    </row>
    <row r="13" spans="1:2" x14ac:dyDescent="0.25">
      <c r="A13" s="1" t="s">
        <v>51</v>
      </c>
      <c r="B13" s="10">
        <v>2.8</v>
      </c>
    </row>
    <row r="14" spans="1:2" x14ac:dyDescent="0.25">
      <c r="A14" s="1" t="s">
        <v>61</v>
      </c>
      <c r="B14" s="10">
        <v>1.1000000000000001</v>
      </c>
    </row>
    <row r="15" spans="1:2" x14ac:dyDescent="0.25">
      <c r="A15" s="1" t="s">
        <v>62</v>
      </c>
      <c r="B15" s="10">
        <v>0.9</v>
      </c>
    </row>
    <row r="16" spans="1:2" x14ac:dyDescent="0.25">
      <c r="A16" s="1" t="s">
        <v>45</v>
      </c>
      <c r="B16" s="10">
        <v>-0.4</v>
      </c>
    </row>
    <row r="17" spans="1:2" x14ac:dyDescent="0.25">
      <c r="A17" s="1" t="s">
        <v>59</v>
      </c>
      <c r="B17" s="10">
        <v>-1</v>
      </c>
    </row>
    <row r="18" spans="1:2" x14ac:dyDescent="0.25">
      <c r="A18" s="1" t="s">
        <v>55</v>
      </c>
      <c r="B18" s="10">
        <v>-3</v>
      </c>
    </row>
    <row r="19" spans="1:2" x14ac:dyDescent="0.25">
      <c r="A19" s="1" t="s">
        <v>43</v>
      </c>
      <c r="B19" s="20">
        <v>-3.3</v>
      </c>
    </row>
    <row r="20" spans="1:2" x14ac:dyDescent="0.25">
      <c r="A20" s="16" t="s">
        <v>145</v>
      </c>
      <c r="B20" s="10">
        <v>-3.9</v>
      </c>
    </row>
    <row r="21" spans="1:2" x14ac:dyDescent="0.25">
      <c r="A21" s="1" t="s">
        <v>49</v>
      </c>
      <c r="B21" s="10">
        <v>-4.7</v>
      </c>
    </row>
    <row r="22" spans="1:2" x14ac:dyDescent="0.25">
      <c r="A22" s="16" t="s">
        <v>143</v>
      </c>
      <c r="B22" s="10">
        <v>-5.4</v>
      </c>
    </row>
    <row r="23" spans="1:2" x14ac:dyDescent="0.25">
      <c r="A23" s="1" t="s">
        <v>60</v>
      </c>
      <c r="B23" s="10">
        <v>-5.7</v>
      </c>
    </row>
    <row r="24" spans="1:2" x14ac:dyDescent="0.25">
      <c r="A24" s="1" t="s">
        <v>48</v>
      </c>
      <c r="B24" s="10">
        <v>-6.3</v>
      </c>
    </row>
    <row r="25" spans="1:2" x14ac:dyDescent="0.25">
      <c r="A25" s="1" t="s">
        <v>53</v>
      </c>
      <c r="B25" s="10">
        <v>-9.1</v>
      </c>
    </row>
    <row r="26" spans="1:2" x14ac:dyDescent="0.25">
      <c r="A26" s="1" t="s">
        <v>42</v>
      </c>
      <c r="B26" s="10">
        <v>-9.6</v>
      </c>
    </row>
    <row r="27" spans="1:2" x14ac:dyDescent="0.25">
      <c r="A27" s="1" t="s">
        <v>40</v>
      </c>
      <c r="B27" s="10">
        <v>-11.1</v>
      </c>
    </row>
    <row r="28" spans="1:2" x14ac:dyDescent="0.25">
      <c r="A28" s="1" t="s">
        <v>41</v>
      </c>
      <c r="B28" s="10">
        <v>-21.5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iedzivotaji</vt:lpstr>
      <vt:lpstr>Sheet1</vt:lpstr>
      <vt:lpstr>Sheet2</vt:lpstr>
    </vt:vector>
  </TitlesOfParts>
  <Company>lpd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Sintija Biša</cp:lastModifiedBy>
  <cp:lastPrinted>2010-12-07T08:20:45Z</cp:lastPrinted>
  <dcterms:created xsi:type="dcterms:W3CDTF">2005-09-23T08:22:05Z</dcterms:created>
  <dcterms:modified xsi:type="dcterms:W3CDTF">2024-12-04T09:41:36Z</dcterms:modified>
</cp:coreProperties>
</file>