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9D479555-4C4E-4524-8CC0-2DE2A3BDF5C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vesticij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4" i="1" l="1"/>
  <c r="C128" i="1" s="1"/>
  <c r="C7" i="1"/>
  <c r="C8" i="1"/>
  <c r="C9" i="1"/>
  <c r="C10" i="1"/>
  <c r="C11" i="1"/>
  <c r="C12" i="1"/>
  <c r="C13" i="1"/>
  <c r="C14" i="1"/>
  <c r="C15" i="1"/>
  <c r="C16" i="1"/>
  <c r="C18" i="1"/>
  <c r="C21" i="1"/>
  <c r="C22" i="1"/>
  <c r="C6" i="1"/>
  <c r="G152" i="1"/>
  <c r="G151" i="1"/>
  <c r="G150" i="1"/>
  <c r="G149" i="1"/>
  <c r="B152" i="1"/>
  <c r="B151" i="1"/>
  <c r="B150" i="1"/>
  <c r="B149" i="1"/>
  <c r="C122" i="1" l="1"/>
  <c r="C133" i="1"/>
  <c r="C121" i="1"/>
  <c r="C124" i="1"/>
  <c r="C131" i="1"/>
  <c r="C123" i="1"/>
  <c r="C126" i="1"/>
  <c r="C129" i="1"/>
  <c r="C127" i="1"/>
  <c r="C125" i="1"/>
  <c r="C120" i="1"/>
  <c r="C132" i="1"/>
  <c r="C130" i="1"/>
</calcChain>
</file>

<file path=xl/sharedStrings.xml><?xml version="1.0" encoding="utf-8"?>
<sst xmlns="http://schemas.openxmlformats.org/spreadsheetml/2006/main" count="25" uniqueCount="25">
  <si>
    <t>Liepāja</t>
  </si>
  <si>
    <t>Latvija</t>
  </si>
  <si>
    <t>2001</t>
  </si>
  <si>
    <t>2002</t>
  </si>
  <si>
    <t>2003</t>
  </si>
  <si>
    <t xml:space="preserve">2004 </t>
  </si>
  <si>
    <t>Dānija</t>
  </si>
  <si>
    <t>Krievija</t>
  </si>
  <si>
    <t>Zviedrija</t>
  </si>
  <si>
    <t>Lietuva</t>
  </si>
  <si>
    <t>2005</t>
  </si>
  <si>
    <t>Kipra</t>
  </si>
  <si>
    <t>Pārējās valstis</t>
  </si>
  <si>
    <t>uzkrātās ārvalstu investīcijas</t>
  </si>
  <si>
    <t>gada laikā saņemtās ārvalstu investīcijas</t>
  </si>
  <si>
    <t>tūkst. EUR</t>
  </si>
  <si>
    <t>Vācija</t>
  </si>
  <si>
    <t>Nīderlande</t>
  </si>
  <si>
    <t>AAE</t>
  </si>
  <si>
    <t>Uzbekistāna</t>
  </si>
  <si>
    <t xml:space="preserve">Panama </t>
  </si>
  <si>
    <t>Austrija</t>
  </si>
  <si>
    <t xml:space="preserve"> </t>
  </si>
  <si>
    <t>Kazahstāna</t>
  </si>
  <si>
    <t>Iguanija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</si>
</sst>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0.0"/>
    <numFmt numFmtId="166" formatCode="#,##0.0"/>
  </numFmts>
  <fonts count="5" x14ac:knownFonts="1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u/>
      <sz val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3" fontId="1" fillId="3" borderId="0" xfId="0" applyNumberFormat="1" applyFont="1" applyFill="1"/>
    <xf numFmtId="4" fontId="1" fillId="3" borderId="0" xfId="0" applyNumberFormat="1" applyFont="1" applyFill="1"/>
    <xf numFmtId="0" fontId="2" fillId="3" borderId="0" xfId="0" applyFont="1" applyFill="1"/>
    <xf numFmtId="1" fontId="2" fillId="3" borderId="0" xfId="0" applyNumberFormat="1" applyFont="1" applyFill="1"/>
    <xf numFmtId="166" fontId="1" fillId="3" borderId="0" xfId="0" applyNumberFormat="1" applyFont="1" applyFill="1"/>
    <xf numFmtId="1" fontId="1" fillId="3" borderId="0" xfId="0" applyNumberFormat="1" applyFont="1" applyFill="1"/>
    <xf numFmtId="1" fontId="1" fillId="2" borderId="0" xfId="0" applyNumberFormat="1" applyFont="1" applyFill="1"/>
    <xf numFmtId="164" fontId="1" fillId="3" borderId="0" xfId="0" applyNumberFormat="1" applyFont="1" applyFill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2" fontId="1" fillId="3" borderId="0" xfId="0" applyNumberFormat="1" applyFont="1" applyFill="1"/>
    <xf numFmtId="165" fontId="1" fillId="3" borderId="0" xfId="0" applyNumberFormat="1" applyFont="1" applyFill="1"/>
    <xf numFmtId="164" fontId="1" fillId="3" borderId="0" xfId="0" applyNumberFormat="1" applyFont="1" applyFill="1" applyAlignment="1">
      <alignment wrapText="1"/>
    </xf>
    <xf numFmtId="0" fontId="4" fillId="3" borderId="0" xfId="0" applyFont="1" applyFill="1" applyAlignment="1">
      <alignment wrapText="1"/>
    </xf>
    <xf numFmtId="0" fontId="2" fillId="5" borderId="0" xfId="0" applyFont="1" applyFill="1"/>
    <xf numFmtId="0" fontId="1" fillId="5" borderId="0" xfId="0" applyFont="1" applyFill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Uzkrātās ārvalstu investīcijas reģistrēto uzņēmumu pamatkapitālā, EUR uz 1 iedzīvotāju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9879336349923"/>
          <c:y val="7.3837981407702521E-2"/>
          <c:w val="0.87180995475113121"/>
          <c:h val="0.76359925128880801"/>
        </c:manualLayout>
      </c:layout>
      <c:lineChart>
        <c:grouping val="standard"/>
        <c:varyColors val="0"/>
        <c:ser>
          <c:idx val="0"/>
          <c:order val="0"/>
          <c:tx>
            <c:strRef>
              <c:f>investicijas!$B$148</c:f>
              <c:strCache>
                <c:ptCount val="1"/>
                <c:pt idx="0">
                  <c:v>Latvija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investicijas!$A$149:$A$169</c:f>
              <c:strCache>
                <c:ptCount val="10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investicijas!$B$149:$B$169</c:f>
              <c:numCache>
                <c:formatCode>0</c:formatCode>
                <c:ptCount val="10"/>
                <c:pt idx="0">
                  <c:v>647.36036830643673</c:v>
                </c:pt>
                <c:pt idx="1">
                  <c:v>858</c:v>
                </c:pt>
                <c:pt idx="2" formatCode="General">
                  <c:v>2745</c:v>
                </c:pt>
                <c:pt idx="3" formatCode="General">
                  <c:v>3770</c:v>
                </c:pt>
                <c:pt idx="4" formatCode="General">
                  <c:v>3709</c:v>
                </c:pt>
                <c:pt idx="5" formatCode="General">
                  <c:v>3733</c:v>
                </c:pt>
                <c:pt idx="6" formatCode="General">
                  <c:v>3712</c:v>
                </c:pt>
                <c:pt idx="7" formatCode="General">
                  <c:v>3708</c:v>
                </c:pt>
                <c:pt idx="8" formatCode="General">
                  <c:v>4041</c:v>
                </c:pt>
                <c:pt idx="9" formatCode="General">
                  <c:v>6032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E6D-4F75-A71C-3CBF2EF0C307}"/>
            </c:ext>
          </c:extLst>
        </c:ser>
        <c:ser>
          <c:idx val="1"/>
          <c:order val="1"/>
          <c:tx>
            <c:strRef>
              <c:f>investicijas!$G$148</c:f>
              <c:strCache>
                <c:ptCount val="1"/>
                <c:pt idx="0">
                  <c:v>Liepāja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investicijas!$A$149:$A$169</c:f>
              <c:strCache>
                <c:ptCount val="10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investicijas!$G$149:$G$169</c:f>
              <c:numCache>
                <c:formatCode>0</c:formatCode>
                <c:ptCount val="10"/>
                <c:pt idx="0">
                  <c:v>217.69938702682398</c:v>
                </c:pt>
                <c:pt idx="1">
                  <c:v>234</c:v>
                </c:pt>
                <c:pt idx="2" formatCode="General">
                  <c:v>707</c:v>
                </c:pt>
                <c:pt idx="3" formatCode="General">
                  <c:v>1637</c:v>
                </c:pt>
                <c:pt idx="4" formatCode="General">
                  <c:v>1488</c:v>
                </c:pt>
                <c:pt idx="5" formatCode="General">
                  <c:v>1829</c:v>
                </c:pt>
                <c:pt idx="6" formatCode="General">
                  <c:v>1928</c:v>
                </c:pt>
                <c:pt idx="7" formatCode="General">
                  <c:v>2212</c:v>
                </c:pt>
                <c:pt idx="8" formatCode="General">
                  <c:v>3105</c:v>
                </c:pt>
                <c:pt idx="9" formatCode="General">
                  <c:v>2711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6D-4F75-A71C-3CBF2EF0C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367472"/>
        <c:axId val="579360944"/>
      </c:lineChart>
      <c:catAx>
        <c:axId val="5793674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57936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360944"/>
        <c:scaling>
          <c:orientation val="minMax"/>
          <c:max val="6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579367472"/>
        <c:crosses val="autoZero"/>
        <c:crossBetween val="between"/>
        <c:majorUnit val="650"/>
        <c:minorUnit val="8.4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Uzkrātās</a:t>
            </a:r>
            <a:r>
              <a:rPr lang="lv-LV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ārvalstu investīcijas Liepājā reģistrēto uzņēmumu pamatkapitālā sadalījumā pa valstīm 2022.gada beigās</a:t>
            </a:r>
            <a:endPara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81189537293846E-2"/>
          <c:y val="8.245302397085516E-2"/>
          <c:w val="0.84868269539158847"/>
          <c:h val="0.76304035621470201"/>
        </c:manualLayout>
      </c:layout>
      <c:pie3DChart>
        <c:varyColors val="1"/>
        <c:ser>
          <c:idx val="0"/>
          <c:order val="0"/>
          <c:tx>
            <c:strRef>
              <c:f>investicijas!$B$119</c:f>
              <c:strCache>
                <c:ptCount val="1"/>
                <c:pt idx="0">
                  <c:v>tūkst. EUR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0FC-4CE9-A0CC-D0FB04DF6F00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0FC-4CE9-A0CC-D0FB04DF6F00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0FC-4CE9-A0CC-D0FB04DF6F0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0FC-4CE9-A0CC-D0FB04DF6F00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0FC-4CE9-A0CC-D0FB04DF6F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0FC-4CE9-A0CC-D0FB04DF6F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0FC-4CE9-A0CC-D0FB04DF6F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0FC-4CE9-A0CC-D0FB04DF6F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90FC-4CE9-A0CC-D0FB04DF6F0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90FC-4CE9-A0CC-D0FB04DF6F0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6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7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8-90FC-4CE9-A0CC-D0FB04DF6F00}"/>
              </c:ext>
            </c:extLst>
          </c:dPt>
          <c:dLbls>
            <c:dLbl>
              <c:idx val="0"/>
              <c:layout>
                <c:manualLayout>
                  <c:x val="0.1322435269788298"/>
                  <c:y val="-0.139364049961351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C-4CE9-A0CC-D0FB04DF6F00}"/>
                </c:ext>
              </c:extLst>
            </c:dLbl>
            <c:dLbl>
              <c:idx val="5"/>
              <c:layout>
                <c:manualLayout>
                  <c:x val="9.8144456328388793E-2"/>
                  <c:y val="-3.59496080217208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FC-4CE9-A0CC-D0FB04DF6F00}"/>
                </c:ext>
              </c:extLst>
            </c:dLbl>
            <c:dLbl>
              <c:idx val="6"/>
              <c:layout>
                <c:manualLayout>
                  <c:x val="8.6137795040109488E-2"/>
                  <c:y val="4.1903242406430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FC-4CE9-A0CC-D0FB04DF6F00}"/>
                </c:ext>
              </c:extLst>
            </c:dLbl>
            <c:dLbl>
              <c:idx val="7"/>
              <c:layout>
                <c:manualLayout>
                  <c:x val="2.5980861649559681E-2"/>
                  <c:y val="2.9701334522351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0FC-4CE9-A0CC-D0FB04DF6F00}"/>
                </c:ext>
              </c:extLst>
            </c:dLbl>
            <c:dLbl>
              <c:idx val="8"/>
              <c:layout>
                <c:manualLayout>
                  <c:x val="1.643541866201054E-2"/>
                  <c:y val="5.76480053247344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FC-4CE9-A0CC-D0FB04DF6F00}"/>
                </c:ext>
              </c:extLst>
            </c:dLbl>
            <c:dLbl>
              <c:idx val="10"/>
              <c:layout>
                <c:manualLayout>
                  <c:x val="-5.4432889107376155E-2"/>
                  <c:y val="7.3039977512043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0FC-4CE9-A0CC-D0FB04DF6F00}"/>
                </c:ext>
              </c:extLst>
            </c:dLbl>
            <c:dLbl>
              <c:idx val="11"/>
              <c:layout>
                <c:manualLayout>
                  <c:x val="-0.12510700694167809"/>
                  <c:y val="3.60164868599468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0FC-4CE9-A0CC-D0FB04DF6F00}"/>
                </c:ext>
              </c:extLst>
            </c:dLbl>
            <c:dLbl>
              <c:idx val="12"/>
              <c:layout>
                <c:manualLayout>
                  <c:x val="-0.14352350197344815"/>
                  <c:y val="-3.964428533425525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3716BC7C-35F3-4439-ABC8-5CABD5153D41}" type="CATEGORYNAME">
                      <a:rPr lang="en-US"/>
                      <a:pPr>
                        <a:defRPr/>
                      </a:pPr>
                      <a:t>[KATEGORIJAS NOSAUKUMS]</a:t>
                    </a:fld>
                    <a:r>
                      <a:rPr lang="en-US" baseline="0"/>
                      <a:t>
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19327831599092E-2"/>
                      <c:h val="8.2068116536725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90FC-4CE9-A0CC-D0FB04DF6F00}"/>
                </c:ext>
              </c:extLst>
            </c:dLbl>
            <c:dLbl>
              <c:idx val="13"/>
              <c:layout>
                <c:manualLayout>
                  <c:x val="-0.15369799038844578"/>
                  <c:y val="-6.7180830955835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0FC-4CE9-A0CC-D0FB04DF6F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investicijas!$B$120:$B$133</c:f>
              <c:numCache>
                <c:formatCode>#\ ##0.0_ ;[Red]\-#\ ##0.0\ </c:formatCode>
                <c:ptCount val="14"/>
                <c:pt idx="0">
                  <c:v>43110.286</c:v>
                </c:pt>
                <c:pt idx="1">
                  <c:v>40675.898999999998</c:v>
                </c:pt>
                <c:pt idx="2">
                  <c:v>20284.940999999999</c:v>
                </c:pt>
                <c:pt idx="3">
                  <c:v>8152.8010000000004</c:v>
                </c:pt>
                <c:pt idx="4">
                  <c:v>5765.7650000000003</c:v>
                </c:pt>
                <c:pt idx="5" formatCode="General">
                  <c:v>4150.2030000000004</c:v>
                </c:pt>
                <c:pt idx="6">
                  <c:v>2837.2</c:v>
                </c:pt>
                <c:pt idx="7">
                  <c:v>2401.7950000000001</c:v>
                </c:pt>
                <c:pt idx="8">
                  <c:v>2307.6190000000001</c:v>
                </c:pt>
                <c:pt idx="9">
                  <c:v>1990.193</c:v>
                </c:pt>
                <c:pt idx="10">
                  <c:v>947.3</c:v>
                </c:pt>
                <c:pt idx="11">
                  <c:v>924.86599999999999</c:v>
                </c:pt>
                <c:pt idx="12">
                  <c:v>813.09299999999996</c:v>
                </c:pt>
                <c:pt idx="13">
                  <c:v>4039.5120000000002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0FC-4CE9-A0CC-D0FB04DF6F00}"/>
            </c:ext>
          </c:extLst>
        </c:ser>
        <c:ser>
          <c:idx val="1"/>
          <c:order val="1"/>
          <c:tx>
            <c:strRef>
              <c:f>investicijas!$C$119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90FC-4CE9-A0CC-D0FB04DF6F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B-90FC-4CE9-A0CC-D0FB04DF6F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C-90FC-4CE9-A0CC-D0FB04DF6F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D-90FC-4CE9-A0CC-D0FB04DF6F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E-90FC-4CE9-A0CC-D0FB04DF6F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F-90FC-4CE9-A0CC-D0FB04DF6F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0-90FC-4CE9-A0CC-D0FB04DF6F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1-90FC-4CE9-A0CC-D0FB04DF6F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2-90FC-4CE9-A0CC-D0FB04DF6F0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3-90FC-4CE9-A0CC-D0FB04DF6F0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4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5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6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7-90FC-4CE9-A0CC-D0FB04DF6F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investicijas!$C$120:$C$133</c:f>
              <c:numCache>
                <c:formatCode>#,##0</c:formatCode>
                <c:ptCount val="14"/>
                <c:pt idx="0">
                  <c:v>31.14871906023718</c:v>
                </c:pt>
                <c:pt idx="1">
                  <c:v>29.389787636147492</c:v>
                </c:pt>
                <c:pt idx="2">
                  <c:v>14.65659328640238</c:v>
                </c:pt>
                <c:pt idx="3">
                  <c:v>5.8906894726474492</c:v>
                </c:pt>
                <c:pt idx="4">
                  <c:v>4.165970834717923</c:v>
                </c:pt>
                <c:pt idx="5">
                  <c:v>4.165970834717923</c:v>
                </c:pt>
                <c:pt idx="6">
                  <c:v>2.0499781819518641</c:v>
                </c:pt>
                <c:pt idx="7">
                  <c:v>1.7353825417739597</c:v>
                </c:pt>
                <c:pt idx="8">
                  <c:v>1.6673370232121738</c:v>
                </c:pt>
                <c:pt idx="9">
                  <c:v>1.4379854179731169</c:v>
                </c:pt>
                <c:pt idx="10">
                  <c:v>0.68445803318870757</c:v>
                </c:pt>
                <c:pt idx="11">
                  <c:v>0.66824866813375627</c:v>
                </c:pt>
                <c:pt idx="12">
                  <c:v>0.58748868951705457</c:v>
                </c:pt>
                <c:pt idx="13">
                  <c:v>2.9186914795336039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0FC-4CE9-A0CC-D0FB04DF6F00}"/>
            </c:ext>
          </c:extLst>
        </c:ser>
        <c:ser>
          <c:idx val="2"/>
          <c:order val="2"/>
          <c:tx>
            <c:strRef>
              <c:f>investicijas!$D$119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9-90FC-4CE9-A0CC-D0FB04DF6F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A-90FC-4CE9-A0CC-D0FB04DF6F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B-90FC-4CE9-A0CC-D0FB04DF6F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C-90FC-4CE9-A0CC-D0FB04DF6F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D-90FC-4CE9-A0CC-D0FB04DF6F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E-90FC-4CE9-A0CC-D0FB04DF6F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F-90FC-4CE9-A0CC-D0FB04DF6F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0-90FC-4CE9-A0CC-D0FB04DF6F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1-90FC-4CE9-A0CC-D0FB04DF6F0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2-90FC-4CE9-A0CC-D0FB04DF6F0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3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4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5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6-90FC-4CE9-A0CC-D0FB04DF6F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investicijas!$D$120:$D$133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37-90FC-4CE9-A0CC-D0FB04DF6F00}"/>
            </c:ext>
          </c:extLst>
        </c:ser>
        <c:ser>
          <c:idx val="3"/>
          <c:order val="3"/>
          <c:tx>
            <c:strRef>
              <c:f>investicijas!$E$119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8-90FC-4CE9-A0CC-D0FB04DF6F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9-90FC-4CE9-A0CC-D0FB04DF6F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A-90FC-4CE9-A0CC-D0FB04DF6F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B-90FC-4CE9-A0CC-D0FB04DF6F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C-90FC-4CE9-A0CC-D0FB04DF6F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D-90FC-4CE9-A0CC-D0FB04DF6F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E-90FC-4CE9-A0CC-D0FB04DF6F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F-90FC-4CE9-A0CC-D0FB04DF6F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0-90FC-4CE9-A0CC-D0FB04DF6F0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1-90FC-4CE9-A0CC-D0FB04DF6F0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2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3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4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5-90FC-4CE9-A0CC-D0FB04DF6F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investicijas!$E$120:$E$133</c:f>
              <c:numCache>
                <c:formatCode>#,##0.00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46-90FC-4CE9-A0CC-D0FB04DF6F00}"/>
            </c:ext>
          </c:extLst>
        </c:ser>
        <c:ser>
          <c:idx val="4"/>
          <c:order val="4"/>
          <c:tx>
            <c:strRef>
              <c:f>investicijas!$F$119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7-90FC-4CE9-A0CC-D0FB04DF6F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8-90FC-4CE9-A0CC-D0FB04DF6F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9-90FC-4CE9-A0CC-D0FB04DF6F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A-90FC-4CE9-A0CC-D0FB04DF6F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B-90FC-4CE9-A0CC-D0FB04DF6F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C-90FC-4CE9-A0CC-D0FB04DF6F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D-90FC-4CE9-A0CC-D0FB04DF6F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E-90FC-4CE9-A0CC-D0FB04DF6F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F-90FC-4CE9-A0CC-D0FB04DF6F0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50-90FC-4CE9-A0CC-D0FB04DF6F0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51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52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53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54-90FC-4CE9-A0CC-D0FB04DF6F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investicijas!$F$120:$F$133</c:f>
              <c:numCache>
                <c:formatCode>#,##0.00</c:formatCode>
                <c:ptCount val="14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90FC-4CE9-A0CC-D0FB04DF6F00}"/>
            </c:ext>
          </c:extLst>
        </c:ser>
        <c:ser>
          <c:idx val="5"/>
          <c:order val="5"/>
          <c:tx>
            <c:strRef>
              <c:f>investicijas!$G$119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56-90FC-4CE9-A0CC-D0FB04DF6F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57-90FC-4CE9-A0CC-D0FB04DF6F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58-90FC-4CE9-A0CC-D0FB04DF6F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9-90FC-4CE9-A0CC-D0FB04DF6F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5A-90FC-4CE9-A0CC-D0FB04DF6F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5B-90FC-4CE9-A0CC-D0FB04DF6F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5C-90FC-4CE9-A0CC-D0FB04DF6F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D-90FC-4CE9-A0CC-D0FB04DF6F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5E-90FC-4CE9-A0CC-D0FB04DF6F0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5F-90FC-4CE9-A0CC-D0FB04DF6F0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60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61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62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63-90FC-4CE9-A0CC-D0FB04DF6F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investicijas!$G$120:$G$133</c:f>
              <c:numCache>
                <c:formatCode>#,##0.00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64-90FC-4CE9-A0CC-D0FB04DF6F00}"/>
            </c:ext>
          </c:extLst>
        </c:ser>
        <c:ser>
          <c:idx val="6"/>
          <c:order val="6"/>
          <c:tx>
            <c:strRef>
              <c:f>investicijas!$H$119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65-90FC-4CE9-A0CC-D0FB04DF6F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66-90FC-4CE9-A0CC-D0FB04DF6F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67-90FC-4CE9-A0CC-D0FB04DF6F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68-90FC-4CE9-A0CC-D0FB04DF6F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69-90FC-4CE9-A0CC-D0FB04DF6F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6A-90FC-4CE9-A0CC-D0FB04DF6F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6B-90FC-4CE9-A0CC-D0FB04DF6F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6C-90FC-4CE9-A0CC-D0FB04DF6F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6D-90FC-4CE9-A0CC-D0FB04DF6F0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6E-90FC-4CE9-A0CC-D0FB04DF6F0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6F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70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71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72-90FC-4CE9-A0CC-D0FB04DF6F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investicijas!$H$120:$H$133</c:f>
              <c:numCache>
                <c:formatCode>#,##0.00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73-90FC-4CE9-A0CC-D0FB04DF6F00}"/>
            </c:ext>
          </c:extLst>
        </c:ser>
        <c:ser>
          <c:idx val="7"/>
          <c:order val="7"/>
          <c:tx>
            <c:strRef>
              <c:f>investicijas!$I$119</c:f>
              <c:strCache>
                <c:ptCount val="1"/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74-90FC-4CE9-A0CC-D0FB04DF6F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75-90FC-4CE9-A0CC-D0FB04DF6F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76-90FC-4CE9-A0CC-D0FB04DF6F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77-90FC-4CE9-A0CC-D0FB04DF6F0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78-90FC-4CE9-A0CC-D0FB04DF6F0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79-90FC-4CE9-A0CC-D0FB04DF6F0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7A-90FC-4CE9-A0CC-D0FB04DF6F0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7B-90FC-4CE9-A0CC-D0FB04DF6F0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7C-90FC-4CE9-A0CC-D0FB04DF6F0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7D-90FC-4CE9-A0CC-D0FB04DF6F0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7E-90FC-4CE9-A0CC-D0FB04DF6F0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7F-90FC-4CE9-A0CC-D0FB04DF6F0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80-90FC-4CE9-A0CC-D0FB04DF6F0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81-90FC-4CE9-A0CC-D0FB04DF6F0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investicijas!$A$120:$A$133</c:f>
              <c:strCache>
                <c:ptCount val="14"/>
                <c:pt idx="0">
                  <c:v>Zviedrija</c:v>
                </c:pt>
                <c:pt idx="1">
                  <c:v>Kipra</c:v>
                </c:pt>
                <c:pt idx="2">
                  <c:v>Dānija</c:v>
                </c:pt>
                <c:pt idx="3">
                  <c:v>Kazahstāna</c:v>
                </c:pt>
                <c:pt idx="4">
                  <c:v>AAE</c:v>
                </c:pt>
                <c:pt idx="5">
                  <c:v>Lietuva</c:v>
                </c:pt>
                <c:pt idx="6">
                  <c:v>Nīderlande</c:v>
                </c:pt>
                <c:pt idx="7">
                  <c:v>Iguanija</c:v>
                </c:pt>
                <c:pt idx="8">
                  <c:v>Vācija</c:v>
                </c:pt>
                <c:pt idx="9">
                  <c:v>Krievija</c:v>
                </c:pt>
                <c:pt idx="10">
                  <c:v>Uzbekistāna</c:v>
                </c:pt>
                <c:pt idx="11">
                  <c:v>Panama </c:v>
                </c:pt>
                <c:pt idx="12">
                  <c:v>Austrija</c:v>
                </c:pt>
                <c:pt idx="13">
                  <c:v>Pārējās valstis</c:v>
                </c:pt>
              </c:strCache>
            </c:strRef>
          </c:cat>
          <c:val>
            <c:numRef>
              <c:f>investicijas!$I$120:$I$133</c:f>
              <c:numCache>
                <c:formatCode>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82-90FC-4CE9-A0CC-D0FB04DF6F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1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Uzkrātās un perioda laikā saņemtās ārvalstu investīcijas Liepājā reģistrēto uzņēmumu pamatkapitālā,</a:t>
            </a:r>
            <a:r>
              <a:rPr lang="lv-LV" sz="11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milj. EUR</a:t>
            </a:r>
            <a:endParaRPr lang="lv-LV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investicijas!$B$4</c:f>
              <c:strCache>
                <c:ptCount val="1"/>
                <c:pt idx="0">
                  <c:v>uzkrātās ārvalstu investīcijas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investicijas!$A$5:$A$27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investicijas!$B$5:$B$27</c:f>
              <c:numCache>
                <c:formatCode>#\ ##0.0</c:formatCode>
                <c:ptCount val="12"/>
                <c:pt idx="0" formatCode="0.00">
                  <c:v>8.0300279999999997</c:v>
                </c:pt>
                <c:pt idx="1">
                  <c:v>11.686576000000001</c:v>
                </c:pt>
                <c:pt idx="2">
                  <c:v>17.399999999999999</c:v>
                </c:pt>
                <c:pt idx="3">
                  <c:v>50.5</c:v>
                </c:pt>
                <c:pt idx="4">
                  <c:v>93.1</c:v>
                </c:pt>
                <c:pt idx="5" formatCode="0.0">
                  <c:v>93.5</c:v>
                </c:pt>
                <c:pt idx="6">
                  <c:v>169.3</c:v>
                </c:pt>
                <c:pt idx="7">
                  <c:v>135.1</c:v>
                </c:pt>
                <c:pt idx="8">
                  <c:v>146.30000000000001</c:v>
                </c:pt>
                <c:pt idx="9">
                  <c:v>157.6</c:v>
                </c:pt>
                <c:pt idx="10">
                  <c:v>139.80000000000001</c:v>
                </c:pt>
                <c:pt idx="11">
                  <c:v>138.4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1-4A53-9533-4CE8D045EEE8}"/>
            </c:ext>
          </c:extLst>
        </c:ser>
        <c:ser>
          <c:idx val="1"/>
          <c:order val="1"/>
          <c:tx>
            <c:strRef>
              <c:f>investicijas!$C$4</c:f>
              <c:strCache>
                <c:ptCount val="1"/>
                <c:pt idx="0">
                  <c:v>gada laikā saņemtās ārvalstu investīcijas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investicijas!$A$5:$A$27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investicijas!$C$5:$C$27</c:f>
              <c:numCache>
                <c:formatCode>#\ ##0.0</c:formatCode>
                <c:ptCount val="12"/>
                <c:pt idx="0">
                  <c:v>3.1692550000000002</c:v>
                </c:pt>
                <c:pt idx="1">
                  <c:v>3.6565480000000008</c:v>
                </c:pt>
                <c:pt idx="2">
                  <c:v>1.4230859999999979</c:v>
                </c:pt>
                <c:pt idx="3">
                  <c:v>9.2000000000000028</c:v>
                </c:pt>
                <c:pt idx="4">
                  <c:v>7.1</c:v>
                </c:pt>
                <c:pt idx="5">
                  <c:v>0.40000000000000568</c:v>
                </c:pt>
                <c:pt idx="6">
                  <c:v>75.800000000000011</c:v>
                </c:pt>
                <c:pt idx="7">
                  <c:v>-34.1</c:v>
                </c:pt>
                <c:pt idx="8">
                  <c:v>11.2</c:v>
                </c:pt>
                <c:pt idx="9">
                  <c:v>11.3</c:v>
                </c:pt>
                <c:pt idx="10">
                  <c:v>-17.8</c:v>
                </c:pt>
                <c:pt idx="11">
                  <c:v>-1.4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1-4A53-9533-4CE8D04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368016"/>
        <c:axId val="579359856"/>
      </c:barChart>
      <c:catAx>
        <c:axId val="57936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79359856"/>
        <c:crosses val="autoZero"/>
        <c:auto val="1"/>
        <c:lblAlgn val="ctr"/>
        <c:lblOffset val="100"/>
        <c:noMultiLvlLbl val="0"/>
      </c:catAx>
      <c:valAx>
        <c:axId val="57935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79368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81915</xdr:rowOff>
    </xdr:from>
    <xdr:to>
      <xdr:col>18</xdr:col>
      <xdr:colOff>361950</xdr:colOff>
      <xdr:row>177</xdr:row>
      <xdr:rowOff>121920</xdr:rowOff>
    </xdr:to>
    <xdr:graphicFrame macro="">
      <xdr:nvGraphicFramePr>
        <xdr:cNvPr id="1029" name="Chart 9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72390</xdr:rowOff>
    </xdr:from>
    <xdr:to>
      <xdr:col>18</xdr:col>
      <xdr:colOff>120015</xdr:colOff>
      <xdr:row>143</xdr:row>
      <xdr:rowOff>160020</xdr:rowOff>
    </xdr:to>
    <xdr:graphicFrame macro="">
      <xdr:nvGraphicFramePr>
        <xdr:cNvPr id="1030" name="Diagramma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224790</xdr:colOff>
      <xdr:row>34</xdr:row>
      <xdr:rowOff>17145</xdr:rowOff>
    </xdr:to>
    <xdr:graphicFrame macro="">
      <xdr:nvGraphicFramePr>
        <xdr:cNvPr id="1031" name="Diagramma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47625</xdr:colOff>
      <xdr:row>36</xdr:row>
      <xdr:rowOff>85725</xdr:rowOff>
    </xdr:from>
    <xdr:to>
      <xdr:col>7</xdr:col>
      <xdr:colOff>478155</xdr:colOff>
      <xdr:row>88</xdr:row>
      <xdr:rowOff>40005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C6F2EF87-6D7A-3D7B-18CC-50393C1C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43325"/>
          <a:ext cx="4834890" cy="886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0"/>
  <sheetViews>
    <sheetView tabSelected="1" workbookViewId="0">
      <selection activeCell="X25" sqref="X25"/>
    </sheetView>
  </sheetViews>
  <sheetFormatPr defaultColWidth="9.109375" defaultRowHeight="13.2" outlineLevelRow="1" x14ac:dyDescent="0.25"/>
  <cols>
    <col min="1" max="1" width="9.5546875" style="6" customWidth="1"/>
    <col min="2" max="2" width="11.5546875" style="6" customWidth="1"/>
    <col min="3" max="15" width="8.6640625" style="6" customWidth="1"/>
    <col min="16" max="19" width="6.6640625" style="6" customWidth="1"/>
    <col min="20" max="20" width="1.109375" style="2" customWidth="1"/>
    <col min="21" max="16384" width="9.109375" style="6"/>
  </cols>
  <sheetData>
    <row r="1" spans="1:20" x14ac:dyDescent="0.25">
      <c r="A1" s="3"/>
      <c r="B1" s="5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T1" s="1"/>
    </row>
    <row r="2" spans="1:20" x14ac:dyDescent="0.25">
      <c r="A2" s="3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T2" s="1"/>
    </row>
    <row r="3" spans="1:20" x14ac:dyDescent="0.25">
      <c r="A3" s="3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T3" s="1"/>
    </row>
    <row r="4" spans="1:20" x14ac:dyDescent="0.25">
      <c r="A4" s="3"/>
      <c r="B4" s="3" t="s">
        <v>13</v>
      </c>
      <c r="C4" s="8" t="s">
        <v>14</v>
      </c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T4" s="1"/>
    </row>
    <row r="5" spans="1:20" x14ac:dyDescent="0.25">
      <c r="A5" s="15">
        <v>2000</v>
      </c>
      <c r="B5" s="16">
        <v>8.0300279999999997</v>
      </c>
      <c r="C5" s="8">
        <v>3.1692550000000002</v>
      </c>
      <c r="D5" s="5"/>
      <c r="E5" s="5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T5" s="1"/>
    </row>
    <row r="6" spans="1:20" x14ac:dyDescent="0.25">
      <c r="A6" s="15">
        <v>2001</v>
      </c>
      <c r="B6" s="8">
        <v>11.686576000000001</v>
      </c>
      <c r="C6" s="8">
        <f>B6-B5</f>
        <v>3.6565480000000008</v>
      </c>
      <c r="D6" s="5"/>
      <c r="E6" s="5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T6" s="1"/>
    </row>
    <row r="7" spans="1:20" hidden="1" outlineLevel="1" x14ac:dyDescent="0.25">
      <c r="A7" s="15">
        <v>2002</v>
      </c>
      <c r="B7" s="8">
        <v>13.105905</v>
      </c>
      <c r="C7" s="8">
        <f t="shared" ref="C7:C22" si="0">B7-B6</f>
        <v>1.4193289999999994</v>
      </c>
      <c r="D7" s="5"/>
      <c r="E7" s="5"/>
      <c r="F7" s="5"/>
      <c r="G7" s="5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T7" s="1"/>
    </row>
    <row r="8" spans="1:20" hidden="1" outlineLevel="1" x14ac:dyDescent="0.25">
      <c r="A8" s="15">
        <v>2003</v>
      </c>
      <c r="B8" s="8">
        <v>23.642233999999998</v>
      </c>
      <c r="C8" s="8">
        <f t="shared" si="0"/>
        <v>10.536328999999999</v>
      </c>
      <c r="D8" s="5"/>
      <c r="E8" s="5"/>
      <c r="F8" s="5"/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T8" s="1"/>
    </row>
    <row r="9" spans="1:20" hidden="1" outlineLevel="1" x14ac:dyDescent="0.25">
      <c r="A9" s="15">
        <v>2004</v>
      </c>
      <c r="B9" s="8">
        <v>15.976914000000001</v>
      </c>
      <c r="C9" s="8">
        <f t="shared" si="0"/>
        <v>-7.6653199999999977</v>
      </c>
      <c r="D9" s="5"/>
      <c r="E9" s="5"/>
      <c r="F9" s="5"/>
      <c r="G9" s="5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T9" s="1"/>
    </row>
    <row r="10" spans="1:20" collapsed="1" x14ac:dyDescent="0.25">
      <c r="A10" s="15">
        <v>2005</v>
      </c>
      <c r="B10" s="8">
        <v>17.399999999999999</v>
      </c>
      <c r="C10" s="8">
        <f t="shared" si="0"/>
        <v>1.4230859999999979</v>
      </c>
      <c r="D10" s="5"/>
      <c r="E10" s="5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T10" s="1"/>
    </row>
    <row r="11" spans="1:20" hidden="1" outlineLevel="1" x14ac:dyDescent="0.25">
      <c r="A11" s="15">
        <v>2006</v>
      </c>
      <c r="B11" s="8">
        <v>21.6</v>
      </c>
      <c r="C11" s="8">
        <f t="shared" si="0"/>
        <v>4.2000000000000028</v>
      </c>
      <c r="D11" s="5"/>
      <c r="E11" s="5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T11" s="1"/>
    </row>
    <row r="12" spans="1:20" hidden="1" outlineLevel="1" x14ac:dyDescent="0.25">
      <c r="A12" s="15">
        <v>2007</v>
      </c>
      <c r="B12" s="8">
        <v>22.3</v>
      </c>
      <c r="C12" s="8">
        <f t="shared" si="0"/>
        <v>0.69999999999999929</v>
      </c>
      <c r="D12" s="5"/>
      <c r="E12" s="5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T12" s="1"/>
    </row>
    <row r="13" spans="1:20" hidden="1" outlineLevel="1" x14ac:dyDescent="0.25">
      <c r="A13" s="15">
        <v>2008</v>
      </c>
      <c r="B13" s="8">
        <v>23.4</v>
      </c>
      <c r="C13" s="8">
        <f t="shared" si="0"/>
        <v>1.0999999999999979</v>
      </c>
      <c r="D13" s="5"/>
      <c r="E13" s="5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  <c r="Q13" s="4"/>
      <c r="R13" s="4"/>
      <c r="T13" s="1"/>
    </row>
    <row r="14" spans="1:20" hidden="1" outlineLevel="1" x14ac:dyDescent="0.25">
      <c r="A14" s="15">
        <v>2009</v>
      </c>
      <c r="B14" s="8">
        <v>41.3</v>
      </c>
      <c r="C14" s="8">
        <f t="shared" si="0"/>
        <v>17.899999999999999</v>
      </c>
      <c r="D14" s="5"/>
      <c r="E14" s="5"/>
      <c r="F14" s="5"/>
      <c r="G14" s="5"/>
      <c r="H14" s="5"/>
      <c r="I14" s="4"/>
      <c r="J14" s="4"/>
      <c r="K14" s="4"/>
      <c r="L14" s="4"/>
      <c r="M14" s="4"/>
      <c r="N14" s="4"/>
      <c r="O14" s="4"/>
      <c r="P14" s="4"/>
      <c r="Q14" s="4"/>
      <c r="R14" s="4"/>
      <c r="T14" s="1"/>
    </row>
    <row r="15" spans="1:20" collapsed="1" x14ac:dyDescent="0.25">
      <c r="A15" s="15">
        <v>2010</v>
      </c>
      <c r="B15" s="8">
        <v>50.5</v>
      </c>
      <c r="C15" s="8">
        <f t="shared" si="0"/>
        <v>9.2000000000000028</v>
      </c>
      <c r="D15" s="5"/>
      <c r="E15" s="5"/>
      <c r="F15" s="5"/>
      <c r="G15" s="5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T15" s="1"/>
    </row>
    <row r="16" spans="1:20" hidden="1" outlineLevel="1" x14ac:dyDescent="0.25">
      <c r="A16" s="15">
        <v>2011</v>
      </c>
      <c r="B16" s="8">
        <v>49.5</v>
      </c>
      <c r="C16" s="8">
        <f t="shared" si="0"/>
        <v>-1</v>
      </c>
      <c r="D16" s="5"/>
      <c r="E16" s="5"/>
      <c r="F16" s="5"/>
      <c r="G16" s="5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T16" s="1"/>
    </row>
    <row r="17" spans="1:20" hidden="1" outlineLevel="1" x14ac:dyDescent="0.25">
      <c r="A17" s="15">
        <v>2012</v>
      </c>
      <c r="B17" s="8">
        <v>53.1</v>
      </c>
      <c r="C17" s="8">
        <v>3.6</v>
      </c>
      <c r="D17" s="5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  <c r="Q17" s="4"/>
      <c r="R17" s="4"/>
      <c r="T17" s="1"/>
    </row>
    <row r="18" spans="1:20" hidden="1" outlineLevel="1" x14ac:dyDescent="0.25">
      <c r="A18" s="15">
        <v>2013</v>
      </c>
      <c r="B18" s="8">
        <v>62.1</v>
      </c>
      <c r="C18" s="8">
        <f t="shared" si="0"/>
        <v>9</v>
      </c>
      <c r="D18" s="5"/>
      <c r="E18" s="5"/>
      <c r="F18" s="5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T18" s="1"/>
    </row>
    <row r="19" spans="1:20" hidden="1" outlineLevel="1" x14ac:dyDescent="0.25">
      <c r="A19" s="15">
        <v>2014</v>
      </c>
      <c r="B19" s="8">
        <v>86.1</v>
      </c>
      <c r="C19" s="8">
        <v>23.9</v>
      </c>
      <c r="D19" s="5"/>
      <c r="E19" s="5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4"/>
      <c r="T19" s="1"/>
    </row>
    <row r="20" spans="1:20" collapsed="1" x14ac:dyDescent="0.25">
      <c r="A20" s="15">
        <v>2015</v>
      </c>
      <c r="B20" s="8">
        <v>93.1</v>
      </c>
      <c r="C20" s="8">
        <v>7.1</v>
      </c>
      <c r="D20" s="5"/>
      <c r="E20" s="5"/>
      <c r="F20" s="5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T20" s="1"/>
    </row>
    <row r="21" spans="1:20" outlineLevel="1" x14ac:dyDescent="0.25">
      <c r="A21" s="15">
        <v>2016</v>
      </c>
      <c r="B21" s="17">
        <v>93.5</v>
      </c>
      <c r="C21" s="8">
        <f t="shared" si="0"/>
        <v>0.40000000000000568</v>
      </c>
      <c r="D21" s="5"/>
      <c r="E21" s="5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T21" s="1"/>
    </row>
    <row r="22" spans="1:20" outlineLevel="1" x14ac:dyDescent="0.25">
      <c r="A22" s="15">
        <v>2017</v>
      </c>
      <c r="B22" s="8">
        <v>169.3</v>
      </c>
      <c r="C22" s="8">
        <f t="shared" si="0"/>
        <v>75.800000000000011</v>
      </c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T22" s="1"/>
    </row>
    <row r="23" spans="1:20" outlineLevel="1" x14ac:dyDescent="0.25">
      <c r="A23" s="15">
        <v>2018</v>
      </c>
      <c r="B23" s="8">
        <v>135.1</v>
      </c>
      <c r="C23" s="8">
        <v>-34.1</v>
      </c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T23" s="1"/>
    </row>
    <row r="24" spans="1:20" outlineLevel="1" x14ac:dyDescent="0.25">
      <c r="A24" s="15">
        <v>2019</v>
      </c>
      <c r="B24" s="8">
        <v>146.30000000000001</v>
      </c>
      <c r="C24" s="8">
        <v>11.2</v>
      </c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T24" s="1"/>
    </row>
    <row r="25" spans="1:20" x14ac:dyDescent="0.25">
      <c r="A25" s="15">
        <v>2020</v>
      </c>
      <c r="B25" s="8">
        <v>157.6</v>
      </c>
      <c r="C25" s="8">
        <v>11.3</v>
      </c>
      <c r="D25" s="5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T25" s="1"/>
    </row>
    <row r="26" spans="1:20" x14ac:dyDescent="0.25">
      <c r="A26" s="15">
        <v>2021</v>
      </c>
      <c r="B26" s="8">
        <v>139.80000000000001</v>
      </c>
      <c r="C26" s="8">
        <v>-17.8</v>
      </c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T26" s="1"/>
    </row>
    <row r="27" spans="1:20" x14ac:dyDescent="0.25">
      <c r="A27" s="15">
        <v>2022</v>
      </c>
      <c r="B27" s="8">
        <v>138.4</v>
      </c>
      <c r="C27" s="8">
        <v>-1.4</v>
      </c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T27" s="1"/>
    </row>
    <row r="28" spans="1:20" x14ac:dyDescent="0.25">
      <c r="A28" s="3"/>
      <c r="B28" s="8"/>
      <c r="C28" s="8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T28" s="1"/>
    </row>
    <row r="29" spans="1:20" x14ac:dyDescent="0.25">
      <c r="A29" s="3"/>
      <c r="B29" s="8"/>
      <c r="C29" s="8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T29" s="1"/>
    </row>
    <row r="30" spans="1:20" x14ac:dyDescent="0.25">
      <c r="A30" s="3"/>
      <c r="B30" s="8"/>
      <c r="C30" s="8"/>
      <c r="D30" s="5"/>
      <c r="E30" s="5"/>
      <c r="F30" s="5"/>
      <c r="G30" s="5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T30" s="1"/>
    </row>
    <row r="31" spans="1:20" x14ac:dyDescent="0.25">
      <c r="A31" s="3"/>
      <c r="B31" s="8"/>
      <c r="C31" s="8"/>
      <c r="D31" s="5"/>
      <c r="E31" s="5"/>
      <c r="F31" s="5"/>
      <c r="G31" s="5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T31" s="1"/>
    </row>
    <row r="32" spans="1:20" x14ac:dyDescent="0.25">
      <c r="A32" s="3"/>
      <c r="B32" s="5"/>
      <c r="C32" s="5"/>
      <c r="D32" s="5"/>
      <c r="E32" s="5"/>
      <c r="F32" s="5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4"/>
      <c r="T32" s="1"/>
    </row>
    <row r="33" spans="1:20" x14ac:dyDescent="0.25">
      <c r="A33" s="3"/>
      <c r="B33" s="5"/>
      <c r="C33" s="5"/>
      <c r="D33" s="5"/>
      <c r="E33" s="5"/>
      <c r="F33" s="5"/>
      <c r="G33" s="5"/>
      <c r="H33" s="5"/>
      <c r="I33" s="4"/>
      <c r="J33" s="4"/>
      <c r="K33" s="4"/>
      <c r="L33" s="4"/>
      <c r="M33" s="4"/>
      <c r="N33" s="4"/>
      <c r="O33" s="4"/>
      <c r="P33" s="4"/>
      <c r="Q33" s="4"/>
      <c r="R33" s="4"/>
      <c r="T33" s="1"/>
    </row>
    <row r="34" spans="1:20" x14ac:dyDescent="0.25">
      <c r="A34" s="3"/>
      <c r="B34" s="5"/>
      <c r="C34" s="5"/>
      <c r="D34" s="5"/>
      <c r="E34" s="5"/>
      <c r="F34" s="5"/>
      <c r="G34" s="5"/>
      <c r="H34" s="5"/>
      <c r="I34" s="4"/>
      <c r="J34" s="4"/>
      <c r="K34" s="4"/>
      <c r="L34" s="4"/>
      <c r="M34" s="4"/>
      <c r="N34" s="4"/>
      <c r="O34" s="4"/>
      <c r="P34" s="4"/>
      <c r="Q34" s="4"/>
      <c r="R34" s="4"/>
      <c r="T34" s="1"/>
    </row>
    <row r="35" spans="1:20" x14ac:dyDescent="0.25">
      <c r="A35" s="3"/>
      <c r="B35" s="5"/>
      <c r="C35" s="5"/>
      <c r="D35" s="5"/>
      <c r="E35" s="5"/>
      <c r="F35" s="5"/>
      <c r="G35" s="5"/>
      <c r="H35" s="5"/>
      <c r="I35" s="4"/>
      <c r="J35" s="4"/>
      <c r="K35" s="4"/>
      <c r="L35" s="4"/>
      <c r="M35" s="4"/>
      <c r="N35" s="4"/>
      <c r="O35" s="4"/>
      <c r="P35" s="4"/>
      <c r="Q35" s="4"/>
      <c r="R35" s="4"/>
      <c r="T35" s="1"/>
    </row>
    <row r="36" spans="1:20" s="1" customFormat="1" ht="5.25" customHeight="1" x14ac:dyDescent="0.2"/>
    <row r="37" spans="1:20" x14ac:dyDescent="0.25">
      <c r="A37" s="3"/>
      <c r="B37" s="5"/>
      <c r="C37" s="5"/>
      <c r="D37" s="5"/>
      <c r="E37" s="5"/>
      <c r="F37" s="5"/>
      <c r="G37" s="5"/>
      <c r="H37" s="5"/>
      <c r="I37" s="4"/>
      <c r="J37" s="4"/>
      <c r="K37" s="4"/>
      <c r="L37" s="4"/>
      <c r="M37" s="4"/>
      <c r="N37" s="4"/>
      <c r="O37" s="4"/>
      <c r="P37" s="4"/>
      <c r="Q37" s="4"/>
      <c r="R37" s="4"/>
      <c r="T37" s="1"/>
    </row>
    <row r="38" spans="1:20" ht="13.8" customHeight="1" x14ac:dyDescent="0.25">
      <c r="A38" s="3"/>
      <c r="B38" s="5"/>
      <c r="C38" s="5"/>
      <c r="D38" s="5"/>
      <c r="E38" s="5"/>
      <c r="F38" s="5"/>
      <c r="G38" s="5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T38" s="1"/>
    </row>
    <row r="39" spans="1:20" x14ac:dyDescent="0.25">
      <c r="A39" s="3"/>
      <c r="B39" s="5"/>
      <c r="C39" s="5"/>
      <c r="D39" s="5"/>
      <c r="E39" s="5"/>
      <c r="F39" s="5"/>
      <c r="G39" s="5"/>
      <c r="H39" s="5"/>
      <c r="I39" s="4"/>
      <c r="J39" s="4"/>
      <c r="K39" s="4"/>
      <c r="L39" s="4"/>
      <c r="M39" s="4"/>
      <c r="N39" s="4"/>
      <c r="O39" s="4"/>
      <c r="P39" s="4"/>
      <c r="Q39" s="4"/>
      <c r="R39" s="4"/>
      <c r="T39" s="1"/>
    </row>
    <row r="40" spans="1:20" x14ac:dyDescent="0.25">
      <c r="A40" s="3"/>
      <c r="B40" s="5"/>
      <c r="C40" s="5"/>
      <c r="D40" s="5"/>
      <c r="E40" s="5"/>
      <c r="F40" s="5"/>
      <c r="G40" s="5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T40" s="1"/>
    </row>
    <row r="41" spans="1:20" x14ac:dyDescent="0.25">
      <c r="A41" s="3"/>
      <c r="B41" s="5"/>
      <c r="C41" s="5"/>
      <c r="D41" s="5"/>
      <c r="E41" s="5"/>
      <c r="F41" s="5"/>
      <c r="G41" s="5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T41" s="1"/>
    </row>
    <row r="42" spans="1:20" x14ac:dyDescent="0.25">
      <c r="A42" s="3"/>
      <c r="B42" s="5"/>
      <c r="C42" s="5"/>
      <c r="D42" s="5"/>
      <c r="E42" s="5"/>
      <c r="F42" s="5"/>
      <c r="G42" s="5"/>
      <c r="H42" s="5"/>
      <c r="I42" s="4"/>
      <c r="J42" s="4"/>
      <c r="K42" s="4"/>
      <c r="L42" s="4"/>
      <c r="M42" s="4"/>
      <c r="N42" s="4"/>
      <c r="O42" s="4"/>
      <c r="P42" s="4"/>
      <c r="Q42" s="4"/>
      <c r="R42" s="4"/>
      <c r="T42" s="1"/>
    </row>
    <row r="43" spans="1:20" x14ac:dyDescent="0.25">
      <c r="A43" s="3"/>
      <c r="B43" s="5"/>
      <c r="C43" s="5"/>
      <c r="D43" s="5"/>
      <c r="E43" s="5"/>
      <c r="F43" s="5"/>
      <c r="G43" s="5"/>
      <c r="H43" s="5"/>
      <c r="I43" s="4"/>
      <c r="J43" s="4"/>
      <c r="K43" s="4"/>
      <c r="L43" s="4"/>
      <c r="M43" s="4"/>
      <c r="N43" s="4"/>
      <c r="O43" s="4"/>
      <c r="P43" s="4"/>
      <c r="Q43" s="4"/>
      <c r="R43" s="4"/>
      <c r="T43" s="1"/>
    </row>
    <row r="44" spans="1:20" x14ac:dyDescent="0.25">
      <c r="A44" s="3"/>
      <c r="B44" s="5"/>
      <c r="C44" s="5"/>
      <c r="D44" s="5"/>
      <c r="E44" s="5"/>
      <c r="F44" s="5"/>
      <c r="G44" s="5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T44" s="1"/>
    </row>
    <row r="45" spans="1:20" x14ac:dyDescent="0.25">
      <c r="A45" s="3"/>
      <c r="B45" s="5"/>
      <c r="C45" s="5"/>
      <c r="D45" s="5"/>
      <c r="E45" s="5"/>
      <c r="F45" s="5"/>
      <c r="G45" s="5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T45" s="1"/>
    </row>
    <row r="46" spans="1:20" x14ac:dyDescent="0.25">
      <c r="A46" s="3"/>
      <c r="B46" s="5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T46" s="1"/>
    </row>
    <row r="47" spans="1:20" x14ac:dyDescent="0.25">
      <c r="A47" s="3"/>
      <c r="B47" s="5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  <c r="N47" s="4"/>
      <c r="O47" s="4"/>
      <c r="P47" s="4"/>
      <c r="Q47" s="4"/>
      <c r="R47" s="4"/>
      <c r="T47" s="1"/>
    </row>
    <row r="48" spans="1:20" x14ac:dyDescent="0.25">
      <c r="A48" s="3"/>
      <c r="B48" s="5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T48" s="1"/>
    </row>
    <row r="49" spans="1:20" x14ac:dyDescent="0.25">
      <c r="A49" s="3"/>
      <c r="B49" s="5"/>
      <c r="C49" s="5"/>
      <c r="D49" s="5"/>
      <c r="E49" s="5"/>
      <c r="F49" s="5"/>
      <c r="G49" s="5"/>
      <c r="H49" s="5"/>
      <c r="I49" s="4"/>
      <c r="J49" s="4"/>
      <c r="K49" s="4"/>
      <c r="L49" s="4"/>
      <c r="M49" s="4"/>
      <c r="N49" s="4"/>
      <c r="O49" s="4"/>
      <c r="P49" s="4"/>
      <c r="Q49" s="4"/>
      <c r="R49" s="4"/>
      <c r="T49" s="1"/>
    </row>
    <row r="50" spans="1:20" x14ac:dyDescent="0.25">
      <c r="A50" s="3"/>
      <c r="B50" s="5"/>
      <c r="C50" s="5"/>
      <c r="D50" s="5"/>
      <c r="E50" s="5"/>
      <c r="F50" s="5"/>
      <c r="G50" s="5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T50" s="1"/>
    </row>
    <row r="51" spans="1:20" x14ac:dyDescent="0.25">
      <c r="A51" s="3"/>
      <c r="B51" s="5"/>
      <c r="C51" s="5"/>
      <c r="D51" s="5"/>
      <c r="E51" s="5"/>
      <c r="F51" s="5"/>
      <c r="G51" s="5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T51" s="1"/>
    </row>
    <row r="52" spans="1:20" x14ac:dyDescent="0.25">
      <c r="A52" s="3"/>
      <c r="B52" s="5"/>
      <c r="C52" s="5"/>
      <c r="D52" s="5"/>
      <c r="E52" s="5"/>
      <c r="F52" s="5"/>
      <c r="G52" s="5"/>
      <c r="H52" s="5"/>
      <c r="I52" s="4"/>
      <c r="J52" s="4"/>
      <c r="K52" s="4"/>
      <c r="L52" s="4"/>
      <c r="M52" s="4"/>
      <c r="N52" s="4"/>
      <c r="O52" s="4"/>
      <c r="P52" s="4"/>
      <c r="Q52" s="4"/>
      <c r="R52" s="4"/>
      <c r="T52" s="1"/>
    </row>
    <row r="53" spans="1:20" x14ac:dyDescent="0.25">
      <c r="A53" s="3"/>
      <c r="B53" s="5"/>
      <c r="C53" s="5"/>
      <c r="D53" s="5"/>
      <c r="E53" s="5"/>
      <c r="F53" s="5"/>
      <c r="G53" s="5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  <c r="T53" s="1"/>
    </row>
    <row r="54" spans="1:20" x14ac:dyDescent="0.25">
      <c r="A54" s="3"/>
      <c r="B54" s="5"/>
      <c r="C54" s="5"/>
      <c r="D54" s="5"/>
      <c r="E54" s="5"/>
      <c r="F54" s="5"/>
      <c r="G54" s="5"/>
      <c r="H54" s="5"/>
      <c r="I54" s="4"/>
      <c r="J54" s="4"/>
      <c r="K54" s="4"/>
      <c r="L54" s="4"/>
      <c r="M54" s="4"/>
      <c r="N54" s="4"/>
      <c r="O54" s="4"/>
      <c r="P54" s="4"/>
      <c r="Q54" s="4"/>
      <c r="R54" s="4"/>
      <c r="T54" s="1"/>
    </row>
    <row r="55" spans="1:20" x14ac:dyDescent="0.25">
      <c r="A55" s="3"/>
      <c r="B55" s="5"/>
      <c r="C55" s="5"/>
      <c r="D55" s="5"/>
      <c r="E55" s="5"/>
      <c r="F55" s="5"/>
      <c r="G55" s="5"/>
      <c r="H55" s="5"/>
      <c r="I55" s="4"/>
      <c r="J55" s="4"/>
      <c r="K55" s="4"/>
      <c r="L55" s="4"/>
      <c r="M55" s="4"/>
      <c r="N55" s="4"/>
      <c r="O55" s="4"/>
      <c r="P55" s="4"/>
      <c r="Q55" s="4"/>
      <c r="R55" s="4"/>
      <c r="T55" s="1"/>
    </row>
    <row r="56" spans="1:20" x14ac:dyDescent="0.25">
      <c r="A56" s="3"/>
      <c r="B56" s="5"/>
      <c r="C56" s="5"/>
      <c r="D56" s="5"/>
      <c r="E56" s="5"/>
      <c r="F56" s="5"/>
      <c r="G56" s="5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T56" s="1"/>
    </row>
    <row r="57" spans="1:20" x14ac:dyDescent="0.25">
      <c r="A57" s="3"/>
      <c r="B57" s="5"/>
      <c r="C57" s="5"/>
      <c r="D57" s="5"/>
      <c r="E57" s="5"/>
      <c r="F57" s="5"/>
      <c r="G57" s="5"/>
      <c r="H57" s="5"/>
      <c r="I57" s="4"/>
      <c r="J57" s="4"/>
      <c r="K57" s="4"/>
      <c r="L57" s="4"/>
      <c r="M57" s="4"/>
      <c r="N57" s="4"/>
      <c r="O57" s="4"/>
      <c r="P57" s="4"/>
      <c r="Q57" s="4"/>
      <c r="R57" s="4"/>
      <c r="T57" s="1"/>
    </row>
    <row r="58" spans="1:20" x14ac:dyDescent="0.25">
      <c r="A58" s="3"/>
      <c r="B58" s="5"/>
      <c r="C58" s="5"/>
      <c r="D58" s="5"/>
      <c r="E58" s="5"/>
      <c r="F58" s="5"/>
      <c r="G58" s="5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T58" s="1"/>
    </row>
    <row r="59" spans="1:20" x14ac:dyDescent="0.25">
      <c r="A59" s="3"/>
      <c r="B59" s="5"/>
      <c r="C59" s="5"/>
      <c r="D59" s="5"/>
      <c r="E59" s="5"/>
      <c r="F59" s="5"/>
      <c r="G59" s="5"/>
      <c r="H59" s="5"/>
      <c r="I59" s="4"/>
      <c r="J59" s="4"/>
      <c r="K59" s="4"/>
      <c r="L59" s="4"/>
      <c r="M59" s="4"/>
      <c r="N59" s="4"/>
      <c r="O59" s="4"/>
      <c r="P59" s="4"/>
      <c r="Q59" s="4"/>
      <c r="R59" s="4"/>
      <c r="T59" s="1"/>
    </row>
    <row r="60" spans="1:20" x14ac:dyDescent="0.25">
      <c r="A60" s="3"/>
      <c r="B60" s="5"/>
      <c r="C60" s="5"/>
      <c r="D60" s="5"/>
      <c r="E60" s="5"/>
      <c r="F60" s="5"/>
      <c r="G60" s="5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T60" s="1"/>
    </row>
    <row r="61" spans="1:20" x14ac:dyDescent="0.25">
      <c r="A61" s="3"/>
      <c r="B61" s="5"/>
      <c r="C61" s="5"/>
      <c r="D61" s="5"/>
      <c r="E61" s="5"/>
      <c r="F61" s="5"/>
      <c r="G61" s="5"/>
      <c r="H61" s="5"/>
      <c r="I61" s="4"/>
      <c r="J61" s="4"/>
      <c r="K61" s="4"/>
      <c r="L61" s="4"/>
      <c r="M61" s="4"/>
      <c r="N61" s="4"/>
      <c r="O61" s="4"/>
      <c r="P61" s="4"/>
      <c r="Q61" s="4"/>
      <c r="R61" s="4"/>
      <c r="T61" s="1"/>
    </row>
    <row r="62" spans="1:20" x14ac:dyDescent="0.25">
      <c r="A62" s="3"/>
      <c r="B62" s="5"/>
      <c r="C62" s="5"/>
      <c r="D62" s="5"/>
      <c r="E62" s="5"/>
      <c r="F62" s="5"/>
      <c r="G62" s="5"/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T62" s="1"/>
    </row>
    <row r="63" spans="1:20" x14ac:dyDescent="0.25">
      <c r="A63" s="3"/>
      <c r="B63" s="5"/>
      <c r="C63" s="5"/>
      <c r="D63" s="5"/>
      <c r="E63" s="5"/>
      <c r="F63" s="5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  <c r="T63" s="1"/>
    </row>
    <row r="64" spans="1:20" x14ac:dyDescent="0.25">
      <c r="A64" s="3"/>
      <c r="B64" s="5"/>
      <c r="C64" s="5"/>
      <c r="D64" s="5"/>
      <c r="E64" s="5"/>
      <c r="F64" s="5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4"/>
      <c r="T64" s="1"/>
    </row>
    <row r="65" spans="1:20" x14ac:dyDescent="0.25">
      <c r="A65" s="3"/>
      <c r="B65" s="5"/>
      <c r="C65" s="5"/>
      <c r="D65" s="5"/>
      <c r="E65" s="5"/>
      <c r="F65" s="5"/>
      <c r="G65" s="5"/>
      <c r="H65" s="5"/>
      <c r="I65" s="4"/>
      <c r="J65" s="4"/>
      <c r="K65" s="4"/>
      <c r="L65" s="4"/>
      <c r="M65" s="4"/>
      <c r="N65" s="4"/>
      <c r="O65" s="4"/>
      <c r="P65" s="4"/>
      <c r="Q65" s="4"/>
      <c r="R65" s="4"/>
      <c r="T65" s="1"/>
    </row>
    <row r="66" spans="1:20" x14ac:dyDescent="0.25">
      <c r="A66" s="3"/>
      <c r="B66" s="5"/>
      <c r="C66" s="5"/>
      <c r="D66" s="5"/>
      <c r="E66" s="5"/>
      <c r="F66" s="5"/>
      <c r="G66" s="5"/>
      <c r="H66" s="5"/>
      <c r="I66" s="4"/>
      <c r="J66" s="4"/>
      <c r="K66" s="4"/>
      <c r="L66" s="4"/>
      <c r="M66" s="4"/>
      <c r="N66" s="4"/>
      <c r="O66" s="4"/>
      <c r="P66" s="4"/>
      <c r="Q66" s="4"/>
      <c r="R66" s="4"/>
      <c r="T66" s="1"/>
    </row>
    <row r="67" spans="1:20" x14ac:dyDescent="0.25">
      <c r="A67" s="3"/>
      <c r="B67" s="5"/>
      <c r="C67" s="5"/>
      <c r="D67" s="5"/>
      <c r="E67" s="5"/>
      <c r="F67" s="5"/>
      <c r="G67" s="5"/>
      <c r="H67" s="5"/>
      <c r="I67" s="4"/>
      <c r="J67" s="4"/>
      <c r="K67" s="4"/>
      <c r="L67" s="4"/>
      <c r="M67" s="4"/>
      <c r="N67" s="4"/>
      <c r="O67" s="4"/>
      <c r="P67" s="4"/>
      <c r="Q67" s="4"/>
      <c r="R67" s="4"/>
      <c r="T67" s="1"/>
    </row>
    <row r="68" spans="1:20" x14ac:dyDescent="0.25">
      <c r="A68" s="3"/>
      <c r="B68" s="5"/>
      <c r="C68" s="5"/>
      <c r="D68" s="5"/>
      <c r="E68" s="5"/>
      <c r="F68" s="5"/>
      <c r="G68" s="5"/>
      <c r="H68" s="5"/>
      <c r="I68" s="4"/>
      <c r="J68" s="4"/>
      <c r="K68" s="4"/>
      <c r="L68" s="4"/>
      <c r="M68" s="4"/>
      <c r="N68" s="4"/>
      <c r="O68" s="4"/>
      <c r="P68" s="4"/>
      <c r="Q68" s="4"/>
      <c r="R68" s="4"/>
      <c r="T68" s="1"/>
    </row>
    <row r="69" spans="1:20" x14ac:dyDescent="0.25">
      <c r="A69" s="3"/>
      <c r="B69" s="5"/>
      <c r="C69" s="5"/>
      <c r="D69" s="5"/>
      <c r="E69" s="5"/>
      <c r="F69" s="5"/>
      <c r="G69" s="5"/>
      <c r="H69" s="5"/>
      <c r="I69" s="4"/>
      <c r="J69" s="4"/>
      <c r="K69" s="4"/>
      <c r="L69" s="4"/>
      <c r="M69" s="4"/>
      <c r="N69" s="4"/>
      <c r="O69" s="4"/>
      <c r="P69" s="4"/>
      <c r="Q69" s="4"/>
      <c r="R69" s="4"/>
      <c r="T69" s="1"/>
    </row>
    <row r="70" spans="1:20" x14ac:dyDescent="0.25">
      <c r="A70" s="3"/>
      <c r="B70" s="5"/>
      <c r="C70" s="5"/>
      <c r="D70" s="5"/>
      <c r="E70" s="5"/>
      <c r="F70" s="5"/>
      <c r="G70" s="5"/>
      <c r="H70" s="5"/>
      <c r="I70" s="4"/>
      <c r="J70" s="4"/>
      <c r="K70" s="4"/>
      <c r="L70" s="4"/>
      <c r="M70" s="4"/>
      <c r="N70" s="4"/>
      <c r="O70" s="4"/>
      <c r="P70" s="4"/>
      <c r="Q70" s="4"/>
      <c r="R70" s="4"/>
      <c r="T70" s="1"/>
    </row>
    <row r="71" spans="1:20" x14ac:dyDescent="0.25">
      <c r="A71" s="3"/>
      <c r="B71" s="5"/>
      <c r="C71" s="5"/>
      <c r="D71" s="5"/>
      <c r="E71" s="5"/>
      <c r="F71" s="5"/>
      <c r="G71" s="5"/>
      <c r="H71" s="5"/>
      <c r="I71" s="4"/>
      <c r="J71" s="4"/>
      <c r="K71" s="4"/>
      <c r="L71" s="4"/>
      <c r="M71" s="4"/>
      <c r="N71" s="4"/>
      <c r="O71" s="4"/>
      <c r="P71" s="4"/>
      <c r="Q71" s="4"/>
      <c r="R71" s="4"/>
      <c r="T71" s="1"/>
    </row>
    <row r="72" spans="1:20" x14ac:dyDescent="0.25">
      <c r="A72" s="3"/>
      <c r="B72" s="5"/>
      <c r="C72" s="5"/>
      <c r="D72" s="5"/>
      <c r="E72" s="5"/>
      <c r="F72" s="5"/>
      <c r="G72" s="5"/>
      <c r="H72" s="5"/>
      <c r="I72" s="4"/>
      <c r="J72" s="4"/>
      <c r="K72" s="4"/>
      <c r="L72" s="4"/>
      <c r="M72" s="4"/>
      <c r="N72" s="4"/>
      <c r="O72" s="4"/>
      <c r="P72" s="4"/>
      <c r="Q72" s="4"/>
      <c r="R72" s="4"/>
      <c r="T72" s="1"/>
    </row>
    <row r="73" spans="1:20" x14ac:dyDescent="0.25">
      <c r="A73" s="3"/>
      <c r="B73" s="5"/>
      <c r="C73" s="5"/>
      <c r="D73" s="5"/>
      <c r="E73" s="5"/>
      <c r="F73" s="5"/>
      <c r="G73" s="5"/>
      <c r="H73" s="5"/>
      <c r="I73" s="4"/>
      <c r="J73" s="4"/>
      <c r="K73" s="4"/>
      <c r="L73" s="4"/>
      <c r="M73" s="4"/>
      <c r="N73" s="4"/>
      <c r="O73" s="4"/>
      <c r="P73" s="4"/>
      <c r="Q73" s="4"/>
      <c r="R73" s="4"/>
      <c r="T73" s="1"/>
    </row>
    <row r="74" spans="1:20" x14ac:dyDescent="0.25">
      <c r="A74" s="3"/>
      <c r="B74" s="5"/>
      <c r="C74" s="5"/>
      <c r="D74" s="5"/>
      <c r="E74" s="5"/>
      <c r="F74" s="5"/>
      <c r="G74" s="5"/>
      <c r="H74" s="5"/>
      <c r="I74" s="4"/>
      <c r="J74" s="4"/>
      <c r="K74" s="4"/>
      <c r="L74" s="4"/>
      <c r="M74" s="4"/>
      <c r="N74" s="4"/>
      <c r="O74" s="4"/>
      <c r="P74" s="4"/>
      <c r="Q74" s="4"/>
      <c r="R74" s="4"/>
      <c r="T74" s="1"/>
    </row>
    <row r="75" spans="1:20" x14ac:dyDescent="0.25">
      <c r="A75" s="3"/>
      <c r="B75" s="5"/>
      <c r="C75" s="5"/>
      <c r="D75" s="5"/>
      <c r="E75" s="5"/>
      <c r="F75" s="5"/>
      <c r="G75" s="5"/>
      <c r="H75" s="5"/>
      <c r="I75" s="4"/>
      <c r="J75" s="4"/>
      <c r="K75" s="4"/>
      <c r="L75" s="4"/>
      <c r="M75" s="4"/>
      <c r="N75" s="4"/>
      <c r="O75" s="4"/>
      <c r="P75" s="4"/>
      <c r="Q75" s="4"/>
      <c r="R75" s="4"/>
      <c r="T75" s="1"/>
    </row>
    <row r="76" spans="1:20" x14ac:dyDescent="0.25">
      <c r="A76" s="3"/>
      <c r="B76" s="5"/>
      <c r="C76" s="5"/>
      <c r="D76" s="5"/>
      <c r="E76" s="5"/>
      <c r="F76" s="5"/>
      <c r="G76" s="5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T76" s="1"/>
    </row>
    <row r="77" spans="1:20" x14ac:dyDescent="0.25">
      <c r="A77" s="3"/>
      <c r="B77" s="5"/>
      <c r="C77" s="5"/>
      <c r="D77" s="5"/>
      <c r="E77" s="5"/>
      <c r="F77" s="5"/>
      <c r="G77" s="5"/>
      <c r="H77" s="5"/>
      <c r="I77" s="4"/>
      <c r="J77" s="4"/>
      <c r="K77" s="4"/>
      <c r="L77" s="4"/>
      <c r="M77" s="4"/>
      <c r="N77" s="4"/>
      <c r="O77" s="4"/>
      <c r="P77" s="4"/>
      <c r="Q77" s="4"/>
      <c r="R77" s="4"/>
      <c r="T77" s="1"/>
    </row>
    <row r="78" spans="1:20" x14ac:dyDescent="0.25">
      <c r="A78" s="3"/>
      <c r="B78" s="5"/>
      <c r="C78" s="5"/>
      <c r="D78" s="5"/>
      <c r="E78" s="5"/>
      <c r="F78" s="5"/>
      <c r="G78" s="5"/>
      <c r="H78" s="5"/>
      <c r="I78" s="4"/>
      <c r="J78" s="4"/>
      <c r="K78" s="4"/>
      <c r="L78" s="4"/>
      <c r="M78" s="4"/>
      <c r="N78" s="4"/>
      <c r="O78" s="4"/>
      <c r="P78" s="4"/>
      <c r="Q78" s="4"/>
      <c r="R78" s="4"/>
      <c r="T78" s="1"/>
    </row>
    <row r="79" spans="1:20" x14ac:dyDescent="0.25">
      <c r="A79" s="3"/>
      <c r="B79" s="5"/>
      <c r="C79" s="5"/>
      <c r="D79" s="5"/>
      <c r="E79" s="5"/>
      <c r="F79" s="5"/>
      <c r="G79" s="5"/>
      <c r="H79" s="5"/>
      <c r="I79" s="4"/>
      <c r="J79" s="4"/>
      <c r="K79" s="4"/>
      <c r="L79" s="4"/>
      <c r="M79" s="4"/>
      <c r="N79" s="4"/>
      <c r="O79" s="4"/>
      <c r="P79" s="4"/>
      <c r="Q79" s="4"/>
      <c r="R79" s="4"/>
      <c r="T79" s="1"/>
    </row>
    <row r="80" spans="1:20" x14ac:dyDescent="0.25">
      <c r="A80" s="3"/>
      <c r="B80" s="5"/>
      <c r="C80" s="5"/>
      <c r="D80" s="5"/>
      <c r="E80" s="5"/>
      <c r="F80" s="5"/>
      <c r="G80" s="5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T80" s="1"/>
    </row>
    <row r="81" spans="1:20" x14ac:dyDescent="0.25">
      <c r="A81" s="3"/>
      <c r="B81" s="5"/>
      <c r="C81" s="5"/>
      <c r="D81" s="5"/>
      <c r="E81" s="5"/>
      <c r="F81" s="5"/>
      <c r="G81" s="5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T81" s="1"/>
    </row>
    <row r="82" spans="1:20" x14ac:dyDescent="0.25">
      <c r="A82" s="3"/>
      <c r="B82" s="5"/>
      <c r="C82" s="5"/>
      <c r="D82" s="5"/>
      <c r="E82" s="5"/>
      <c r="F82" s="5"/>
      <c r="G82" s="5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T82" s="1"/>
    </row>
    <row r="83" spans="1:20" x14ac:dyDescent="0.25">
      <c r="A83" s="3"/>
      <c r="B83" s="5"/>
      <c r="C83" s="5"/>
      <c r="D83" s="5"/>
      <c r="E83" s="5"/>
      <c r="F83" s="5"/>
      <c r="G83" s="5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T83" s="1"/>
    </row>
    <row r="84" spans="1:20" x14ac:dyDescent="0.25">
      <c r="A84" s="3"/>
      <c r="B84" s="5"/>
      <c r="C84" s="5"/>
      <c r="D84" s="5"/>
      <c r="E84" s="5"/>
      <c r="F84" s="5"/>
      <c r="G84" s="5"/>
      <c r="H84" s="5"/>
      <c r="I84" s="4"/>
      <c r="J84" s="4"/>
      <c r="K84" s="4"/>
      <c r="L84" s="4"/>
      <c r="M84" s="4"/>
      <c r="N84" s="4"/>
      <c r="O84" s="4"/>
      <c r="P84" s="4"/>
      <c r="Q84" s="4"/>
      <c r="R84" s="4"/>
      <c r="T84" s="1"/>
    </row>
    <row r="85" spans="1:20" x14ac:dyDescent="0.25">
      <c r="A85" s="3"/>
      <c r="B85" s="5"/>
      <c r="C85" s="5"/>
      <c r="D85" s="5"/>
      <c r="E85" s="5"/>
      <c r="F85" s="5"/>
      <c r="G85" s="5"/>
      <c r="H85" s="5"/>
      <c r="I85" s="4"/>
      <c r="J85" s="4"/>
      <c r="K85" s="4"/>
      <c r="L85" s="4"/>
      <c r="M85" s="4"/>
      <c r="N85" s="4"/>
      <c r="O85" s="4"/>
      <c r="P85" s="4"/>
      <c r="Q85" s="4"/>
      <c r="R85" s="4"/>
      <c r="T85" s="1"/>
    </row>
    <row r="86" spans="1:20" x14ac:dyDescent="0.25">
      <c r="A86" s="3"/>
      <c r="B86" s="5"/>
      <c r="C86" s="5"/>
      <c r="D86" s="5"/>
      <c r="E86" s="5"/>
      <c r="F86" s="5"/>
      <c r="G86" s="5"/>
      <c r="H86" s="5"/>
      <c r="I86" s="4"/>
      <c r="J86" s="4"/>
      <c r="K86" s="4"/>
      <c r="L86" s="4"/>
      <c r="M86" s="4"/>
      <c r="N86" s="4"/>
      <c r="O86" s="4"/>
      <c r="P86" s="4"/>
      <c r="Q86" s="4"/>
      <c r="R86" s="4"/>
      <c r="T86" s="1"/>
    </row>
    <row r="87" spans="1:20" x14ac:dyDescent="0.25">
      <c r="A87" s="3"/>
      <c r="B87" s="5"/>
      <c r="C87" s="5"/>
      <c r="D87" s="5"/>
      <c r="E87" s="5"/>
      <c r="F87" s="5"/>
      <c r="G87" s="5"/>
      <c r="H87" s="5"/>
      <c r="I87" s="4"/>
      <c r="J87" s="4"/>
      <c r="K87" s="4"/>
      <c r="L87" s="4"/>
      <c r="M87" s="4"/>
      <c r="N87" s="4"/>
      <c r="O87" s="4"/>
      <c r="P87" s="4"/>
      <c r="Q87" s="4"/>
      <c r="R87" s="4"/>
      <c r="T87" s="1"/>
    </row>
    <row r="88" spans="1:20" x14ac:dyDescent="0.25">
      <c r="A88" s="3"/>
      <c r="B88" s="5"/>
      <c r="C88" s="5"/>
      <c r="D88" s="5"/>
      <c r="E88" s="5"/>
      <c r="F88" s="5"/>
      <c r="G88" s="5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T88" s="1"/>
    </row>
    <row r="89" spans="1:20" x14ac:dyDescent="0.25">
      <c r="A89" s="3"/>
      <c r="B89" s="5"/>
      <c r="C89" s="5"/>
      <c r="D89" s="5"/>
      <c r="E89" s="5"/>
      <c r="F89" s="5"/>
      <c r="G89" s="5"/>
      <c r="H89" s="5"/>
      <c r="I89" s="4"/>
      <c r="J89" s="4"/>
      <c r="K89" s="4"/>
      <c r="L89" s="4"/>
      <c r="M89" s="4"/>
      <c r="N89" s="4"/>
      <c r="O89" s="4"/>
      <c r="P89" s="4"/>
      <c r="Q89" s="4"/>
      <c r="R89" s="4"/>
      <c r="T89" s="1"/>
    </row>
    <row r="90" spans="1:20" s="1" customFormat="1" ht="5.25" customHeight="1" x14ac:dyDescent="0.2"/>
    <row r="91" spans="1:20" hidden="1" outlineLevel="1" x14ac:dyDescent="0.25">
      <c r="A91" s="3"/>
      <c r="B91" s="5"/>
      <c r="C91" s="5"/>
      <c r="D91" s="5"/>
      <c r="E91" s="5"/>
      <c r="F91" s="5"/>
      <c r="G91" s="5"/>
      <c r="H91" s="5"/>
      <c r="I91" s="4"/>
      <c r="J91" s="4"/>
      <c r="K91" s="4"/>
      <c r="L91" s="4"/>
      <c r="M91" s="4"/>
      <c r="N91" s="4"/>
      <c r="O91" s="4"/>
      <c r="P91" s="4"/>
      <c r="Q91" s="4"/>
      <c r="R91" s="4"/>
      <c r="T91" s="1"/>
    </row>
    <row r="92" spans="1:20" s="7" customFormat="1" hidden="1" outlineLevel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T92" s="10"/>
    </row>
    <row r="93" spans="1:20" hidden="1" outlineLevel="1" x14ac:dyDescent="0.25">
      <c r="A93" s="3"/>
      <c r="B93" s="11"/>
      <c r="C93" s="11"/>
      <c r="D93" s="11"/>
      <c r="E93" s="11"/>
      <c r="F93" s="11"/>
      <c r="G93" s="11"/>
      <c r="H93" s="11"/>
      <c r="I93" s="11"/>
      <c r="J93" s="4"/>
      <c r="K93" s="4"/>
      <c r="L93" s="4"/>
      <c r="M93" s="4"/>
      <c r="N93" s="4"/>
      <c r="O93" s="4"/>
      <c r="P93" s="4"/>
      <c r="Q93" s="4"/>
      <c r="R93" s="4"/>
      <c r="T93" s="1"/>
    </row>
    <row r="94" spans="1:20" hidden="1" outlineLevel="1" x14ac:dyDescent="0.25">
      <c r="A94" s="3"/>
      <c r="B94" s="11"/>
      <c r="C94" s="11"/>
      <c r="D94" s="11"/>
      <c r="E94" s="11"/>
      <c r="F94" s="11"/>
      <c r="G94" s="11"/>
      <c r="H94" s="11"/>
      <c r="I94" s="11"/>
      <c r="J94" s="4"/>
      <c r="K94" s="4"/>
      <c r="L94" s="4"/>
      <c r="M94" s="4"/>
      <c r="N94" s="4"/>
      <c r="O94" s="4"/>
      <c r="P94" s="4"/>
      <c r="Q94" s="4"/>
      <c r="R94" s="4"/>
      <c r="T94" s="1"/>
    </row>
    <row r="95" spans="1:20" hidden="1" outlineLevel="1" x14ac:dyDescent="0.25">
      <c r="A95" s="3"/>
      <c r="B95" s="11"/>
      <c r="C95" s="11"/>
      <c r="D95" s="11"/>
      <c r="E95" s="11"/>
      <c r="F95" s="11"/>
      <c r="G95" s="11"/>
      <c r="H95" s="11"/>
      <c r="I95" s="11"/>
      <c r="J95" s="4"/>
      <c r="K95" s="4"/>
      <c r="L95" s="4"/>
      <c r="M95" s="4"/>
      <c r="N95" s="4"/>
      <c r="O95" s="4"/>
      <c r="P95" s="4"/>
      <c r="Q95" s="4"/>
      <c r="R95" s="4"/>
      <c r="T95" s="1"/>
    </row>
    <row r="96" spans="1:20" hidden="1" outlineLevel="1" x14ac:dyDescent="0.25">
      <c r="A96" s="3"/>
      <c r="B96" s="5"/>
      <c r="C96" s="5"/>
      <c r="D96" s="5"/>
      <c r="E96" s="5"/>
      <c r="F96" s="5"/>
      <c r="G96" s="5"/>
      <c r="H96" s="5"/>
      <c r="I96" s="4"/>
      <c r="J96" s="4"/>
      <c r="K96" s="4"/>
      <c r="L96" s="4"/>
      <c r="M96" s="4"/>
      <c r="N96" s="4"/>
      <c r="O96" s="4"/>
      <c r="P96" s="4"/>
      <c r="Q96" s="4"/>
      <c r="R96" s="4"/>
      <c r="T96" s="1"/>
    </row>
    <row r="97" spans="1:20" hidden="1" outlineLevel="1" x14ac:dyDescent="0.25">
      <c r="A97" s="3"/>
      <c r="B97" s="5"/>
      <c r="C97" s="5"/>
      <c r="D97" s="5"/>
      <c r="E97" s="5"/>
      <c r="F97" s="5"/>
      <c r="G97" s="5"/>
      <c r="H97" s="5"/>
      <c r="I97" s="4"/>
      <c r="J97" s="4"/>
      <c r="K97" s="4"/>
      <c r="L97" s="4"/>
      <c r="M97" s="4"/>
      <c r="N97" s="4"/>
      <c r="O97" s="4"/>
      <c r="P97" s="4"/>
      <c r="Q97" s="4"/>
      <c r="R97" s="4"/>
      <c r="T97" s="1"/>
    </row>
    <row r="98" spans="1:20" hidden="1" outlineLevel="1" x14ac:dyDescent="0.25">
      <c r="A98" s="3"/>
      <c r="B98" s="5"/>
      <c r="C98" s="5"/>
      <c r="D98" s="5"/>
      <c r="E98" s="5"/>
      <c r="F98" s="5"/>
      <c r="G98" s="5"/>
      <c r="H98" s="5"/>
      <c r="I98" s="4"/>
      <c r="J98" s="4"/>
      <c r="K98" s="4"/>
      <c r="L98" s="4"/>
      <c r="M98" s="4"/>
      <c r="N98" s="4"/>
      <c r="O98" s="4"/>
      <c r="P98" s="4"/>
      <c r="Q98" s="4"/>
      <c r="R98" s="4"/>
      <c r="T98" s="1"/>
    </row>
    <row r="99" spans="1:20" hidden="1" outlineLevel="1" x14ac:dyDescent="0.25">
      <c r="A99" s="3"/>
      <c r="B99" s="5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N99" s="4"/>
      <c r="O99" s="4"/>
      <c r="P99" s="4"/>
      <c r="Q99" s="4"/>
      <c r="R99" s="4"/>
      <c r="T99" s="1"/>
    </row>
    <row r="100" spans="1:20" hidden="1" outlineLevel="1" x14ac:dyDescent="0.25">
      <c r="A100" s="3"/>
      <c r="B100" s="5"/>
      <c r="C100" s="5"/>
      <c r="D100" s="5"/>
      <c r="E100" s="5"/>
      <c r="F100" s="5"/>
      <c r="G100" s="5"/>
      <c r="H100" s="5"/>
      <c r="I100" s="4"/>
      <c r="J100" s="4"/>
      <c r="K100" s="4"/>
      <c r="L100" s="4"/>
      <c r="M100" s="4"/>
      <c r="N100" s="4"/>
      <c r="O100" s="4"/>
      <c r="P100" s="4"/>
      <c r="Q100" s="4"/>
      <c r="R100" s="4"/>
      <c r="T100" s="1"/>
    </row>
    <row r="101" spans="1:20" hidden="1" outlineLevel="1" x14ac:dyDescent="0.25">
      <c r="A101" s="3"/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T101" s="1"/>
    </row>
    <row r="102" spans="1:20" hidden="1" outlineLevel="1" x14ac:dyDescent="0.25">
      <c r="A102" s="3"/>
      <c r="B102" s="5"/>
      <c r="C102" s="5"/>
      <c r="D102" s="5"/>
      <c r="E102" s="5"/>
      <c r="F102" s="5"/>
      <c r="G102" s="5"/>
      <c r="H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T102" s="1"/>
    </row>
    <row r="103" spans="1:20" hidden="1" outlineLevel="1" x14ac:dyDescent="0.25">
      <c r="A103" s="3"/>
      <c r="B103" s="5"/>
      <c r="C103" s="5"/>
      <c r="D103" s="5"/>
      <c r="E103" s="5"/>
      <c r="F103" s="5"/>
      <c r="G103" s="5"/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1"/>
    </row>
    <row r="104" spans="1:20" hidden="1" outlineLevel="1" x14ac:dyDescent="0.25">
      <c r="A104" s="3"/>
      <c r="B104" s="5"/>
      <c r="C104" s="5"/>
      <c r="D104" s="5"/>
      <c r="E104" s="5"/>
      <c r="F104" s="5"/>
      <c r="G104" s="5"/>
      <c r="H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1"/>
    </row>
    <row r="105" spans="1:20" hidden="1" outlineLevel="1" x14ac:dyDescent="0.25">
      <c r="A105" s="3"/>
      <c r="B105" s="5"/>
      <c r="C105" s="5"/>
      <c r="D105" s="5"/>
      <c r="E105" s="5"/>
      <c r="F105" s="5"/>
      <c r="G105" s="5"/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T105" s="1"/>
    </row>
    <row r="106" spans="1:20" hidden="1" outlineLevel="1" x14ac:dyDescent="0.25">
      <c r="A106" s="3"/>
      <c r="B106" s="5"/>
      <c r="C106" s="5"/>
      <c r="D106" s="5"/>
      <c r="E106" s="5"/>
      <c r="F106" s="5"/>
      <c r="G106" s="5"/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T106" s="1"/>
    </row>
    <row r="107" spans="1:20" hidden="1" outlineLevel="1" x14ac:dyDescent="0.25">
      <c r="A107" s="3"/>
      <c r="B107" s="5"/>
      <c r="C107" s="5"/>
      <c r="D107" s="5"/>
      <c r="E107" s="5"/>
      <c r="F107" s="5"/>
      <c r="G107" s="5"/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T107" s="1"/>
    </row>
    <row r="108" spans="1:20" hidden="1" outlineLevel="1" x14ac:dyDescent="0.25">
      <c r="A108" s="3"/>
      <c r="B108" s="5"/>
      <c r="C108" s="5"/>
      <c r="D108" s="5"/>
      <c r="E108" s="5"/>
      <c r="F108" s="5"/>
      <c r="G108" s="5"/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T108" s="1"/>
    </row>
    <row r="109" spans="1:20" hidden="1" outlineLevel="1" x14ac:dyDescent="0.25">
      <c r="A109" s="3"/>
      <c r="B109" s="5"/>
      <c r="C109" s="5"/>
      <c r="D109" s="5"/>
      <c r="E109" s="5"/>
      <c r="F109" s="5"/>
      <c r="G109" s="5"/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T109" s="1"/>
    </row>
    <row r="110" spans="1:20" hidden="1" outlineLevel="1" x14ac:dyDescent="0.25">
      <c r="A110" s="3"/>
      <c r="B110" s="5"/>
      <c r="C110" s="5"/>
      <c r="D110" s="5"/>
      <c r="E110" s="5"/>
      <c r="F110" s="5"/>
      <c r="G110" s="5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T110" s="1"/>
    </row>
    <row r="111" spans="1:20" hidden="1" outlineLevel="1" x14ac:dyDescent="0.25">
      <c r="A111" s="3"/>
      <c r="B111" s="5"/>
      <c r="C111" s="5"/>
      <c r="D111" s="5"/>
      <c r="E111" s="5"/>
      <c r="F111" s="5"/>
      <c r="G111" s="5"/>
      <c r="H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T111" s="1"/>
    </row>
    <row r="112" spans="1:20" hidden="1" outlineLevel="1" x14ac:dyDescent="0.25">
      <c r="A112" s="3"/>
      <c r="B112" s="5"/>
      <c r="C112" s="5"/>
      <c r="D112" s="5"/>
      <c r="E112" s="5"/>
      <c r="F112" s="5"/>
      <c r="G112" s="5"/>
      <c r="H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T112" s="1"/>
    </row>
    <row r="113" spans="1:20" hidden="1" outlineLevel="1" x14ac:dyDescent="0.25">
      <c r="A113" s="3"/>
      <c r="B113" s="5"/>
      <c r="C113" s="5"/>
      <c r="D113" s="5"/>
      <c r="E113" s="5"/>
      <c r="F113" s="5"/>
      <c r="G113" s="5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T113" s="1"/>
    </row>
    <row r="114" spans="1:20" hidden="1" outlineLevel="1" x14ac:dyDescent="0.25">
      <c r="A114" s="3"/>
      <c r="B114" s="5"/>
      <c r="C114" s="5"/>
      <c r="D114" s="5"/>
      <c r="E114" s="5"/>
      <c r="F114" s="5"/>
      <c r="G114" s="5"/>
      <c r="H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T114" s="1"/>
    </row>
    <row r="115" spans="1:20" hidden="1" outlineLevel="1" x14ac:dyDescent="0.25">
      <c r="A115" s="3"/>
      <c r="B115" s="5"/>
      <c r="C115" s="5"/>
      <c r="D115" s="5"/>
      <c r="E115" s="5"/>
      <c r="F115" s="5"/>
      <c r="G115" s="5"/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T115" s="1"/>
    </row>
    <row r="116" spans="1:20" hidden="1" outlineLevel="1" x14ac:dyDescent="0.25">
      <c r="A116" s="3"/>
      <c r="B116" s="5"/>
      <c r="C116" s="5"/>
      <c r="D116" s="5"/>
      <c r="E116" s="5"/>
      <c r="F116" s="5"/>
      <c r="G116" s="5"/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T116" s="1"/>
    </row>
    <row r="117" spans="1:20" s="1" customFormat="1" ht="5.25" hidden="1" customHeight="1" outlineLevel="1" x14ac:dyDescent="0.2"/>
    <row r="118" spans="1:20" collapsed="1" x14ac:dyDescent="0.25">
      <c r="A118" s="3"/>
      <c r="B118" s="5"/>
      <c r="C118" s="5"/>
      <c r="D118" s="5"/>
      <c r="E118" s="5"/>
      <c r="F118" s="5"/>
      <c r="G118" s="5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T118" s="1"/>
    </row>
    <row r="119" spans="1:20" x14ac:dyDescent="0.25">
      <c r="A119" s="3"/>
      <c r="B119" s="5" t="s">
        <v>15</v>
      </c>
      <c r="D119" s="5"/>
      <c r="E119" s="5"/>
      <c r="F119" s="5"/>
      <c r="G119" s="5"/>
      <c r="H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T119" s="1"/>
    </row>
    <row r="120" spans="1:20" x14ac:dyDescent="0.25">
      <c r="A120" s="13" t="s">
        <v>8</v>
      </c>
      <c r="B120" s="11">
        <v>43110.286</v>
      </c>
      <c r="C120" s="4">
        <f>B120/$B$134*100</f>
        <v>31.14871906023718</v>
      </c>
      <c r="E120" s="5"/>
      <c r="F120" s="5"/>
      <c r="G120" s="5"/>
      <c r="H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T120" s="1"/>
    </row>
    <row r="121" spans="1:20" x14ac:dyDescent="0.25">
      <c r="A121" s="13" t="s">
        <v>11</v>
      </c>
      <c r="B121" s="11">
        <v>40675.898999999998</v>
      </c>
      <c r="C121" s="4">
        <f t="shared" ref="C121:C133" si="1">B121/$B$134*100</f>
        <v>29.389787636147492</v>
      </c>
      <c r="E121" s="5"/>
      <c r="F121" s="5"/>
      <c r="G121" s="5"/>
      <c r="H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T121" s="1"/>
    </row>
    <row r="122" spans="1:20" x14ac:dyDescent="0.25">
      <c r="A122" s="13" t="s">
        <v>6</v>
      </c>
      <c r="B122" s="11">
        <v>20284.940999999999</v>
      </c>
      <c r="C122" s="4">
        <f t="shared" si="1"/>
        <v>14.65659328640238</v>
      </c>
      <c r="D122" s="5"/>
      <c r="E122" s="5"/>
      <c r="F122" s="5"/>
      <c r="G122" s="5"/>
      <c r="H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T122" s="1"/>
    </row>
    <row r="123" spans="1:20" x14ac:dyDescent="0.25">
      <c r="A123" s="13" t="s">
        <v>23</v>
      </c>
      <c r="B123" s="11">
        <v>8152.8010000000004</v>
      </c>
      <c r="C123" s="4">
        <f t="shared" si="1"/>
        <v>5.8906894726474492</v>
      </c>
      <c r="D123" s="5"/>
      <c r="E123" s="5"/>
      <c r="F123" s="5"/>
      <c r="G123" s="5"/>
      <c r="H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T123" s="1"/>
    </row>
    <row r="124" spans="1:20" x14ac:dyDescent="0.25">
      <c r="A124" s="13" t="s">
        <v>18</v>
      </c>
      <c r="B124" s="11">
        <v>5765.7650000000003</v>
      </c>
      <c r="C124" s="4">
        <f t="shared" si="1"/>
        <v>4.165970834717923</v>
      </c>
      <c r="D124" s="5"/>
      <c r="E124" s="5"/>
      <c r="F124" s="5"/>
      <c r="G124" s="5"/>
      <c r="H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T124" s="1"/>
    </row>
    <row r="125" spans="1:20" x14ac:dyDescent="0.25">
      <c r="A125" s="13" t="s">
        <v>9</v>
      </c>
      <c r="B125" s="21">
        <v>4150.2030000000004</v>
      </c>
      <c r="C125" s="4">
        <f>B124/$B$134*100</f>
        <v>4.165970834717923</v>
      </c>
      <c r="D125" s="5"/>
      <c r="E125" s="5"/>
      <c r="F125" s="5" t="s">
        <v>22</v>
      </c>
      <c r="G125" s="5"/>
      <c r="H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T125" s="1"/>
    </row>
    <row r="126" spans="1:20" x14ac:dyDescent="0.25">
      <c r="A126" s="13" t="s">
        <v>17</v>
      </c>
      <c r="B126" s="11">
        <v>2837.2</v>
      </c>
      <c r="C126" s="4">
        <f t="shared" si="1"/>
        <v>2.0499781819518641</v>
      </c>
      <c r="D126" s="5"/>
      <c r="E126" s="5"/>
      <c r="F126" s="5"/>
      <c r="G126" s="5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T126" s="1"/>
    </row>
    <row r="127" spans="1:20" x14ac:dyDescent="0.25">
      <c r="A127" s="13" t="s">
        <v>24</v>
      </c>
      <c r="B127" s="11">
        <v>2401.7950000000001</v>
      </c>
      <c r="C127" s="4">
        <f t="shared" si="1"/>
        <v>1.7353825417739597</v>
      </c>
      <c r="D127" s="5"/>
      <c r="E127" s="5"/>
      <c r="F127" s="5"/>
      <c r="G127" s="5"/>
      <c r="H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T127" s="1"/>
    </row>
    <row r="128" spans="1:20" x14ac:dyDescent="0.25">
      <c r="A128" s="20" t="s">
        <v>16</v>
      </c>
      <c r="B128" s="11">
        <v>2307.6190000000001</v>
      </c>
      <c r="C128" s="4">
        <f t="shared" si="1"/>
        <v>1.6673370232121738</v>
      </c>
      <c r="D128" s="5"/>
      <c r="E128" s="5"/>
      <c r="F128" s="5"/>
      <c r="G128" s="5"/>
      <c r="H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T128" s="1"/>
    </row>
    <row r="129" spans="1:20" x14ac:dyDescent="0.25">
      <c r="A129" s="13" t="s">
        <v>7</v>
      </c>
      <c r="B129" s="11">
        <v>1990.193</v>
      </c>
      <c r="C129" s="4">
        <f t="shared" si="1"/>
        <v>1.4379854179731169</v>
      </c>
      <c r="D129" s="5"/>
      <c r="E129" s="5"/>
      <c r="F129" s="5"/>
      <c r="G129" s="5"/>
      <c r="H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T129" s="1"/>
    </row>
    <row r="130" spans="1:20" x14ac:dyDescent="0.25">
      <c r="A130" s="13" t="s">
        <v>19</v>
      </c>
      <c r="B130" s="11">
        <v>947.3</v>
      </c>
      <c r="C130" s="4">
        <f t="shared" si="1"/>
        <v>0.68445803318870757</v>
      </c>
      <c r="D130" s="5"/>
      <c r="E130" s="5"/>
      <c r="F130" s="5"/>
      <c r="G130" s="5"/>
      <c r="H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T130" s="1"/>
    </row>
    <row r="131" spans="1:20" x14ac:dyDescent="0.25">
      <c r="A131" s="13" t="s">
        <v>20</v>
      </c>
      <c r="B131" s="11">
        <v>924.86599999999999</v>
      </c>
      <c r="C131" s="4">
        <f t="shared" si="1"/>
        <v>0.66824866813375627</v>
      </c>
      <c r="D131" s="5"/>
      <c r="E131" s="5"/>
      <c r="F131" s="5"/>
      <c r="G131" s="5"/>
      <c r="H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T131" s="1"/>
    </row>
    <row r="132" spans="1:20" x14ac:dyDescent="0.25">
      <c r="A132" s="13" t="s">
        <v>21</v>
      </c>
      <c r="B132" s="11">
        <v>813.09299999999996</v>
      </c>
      <c r="C132" s="4">
        <f t="shared" si="1"/>
        <v>0.58748868951705457</v>
      </c>
      <c r="D132" s="5"/>
      <c r="E132" s="5"/>
      <c r="F132" s="5"/>
      <c r="G132" s="5"/>
      <c r="H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T132" s="1"/>
    </row>
    <row r="133" spans="1:20" ht="21" x14ac:dyDescent="0.25">
      <c r="A133" s="19" t="s">
        <v>12</v>
      </c>
      <c r="B133" s="11">
        <v>4039.5120000000002</v>
      </c>
      <c r="C133" s="4">
        <f t="shared" si="1"/>
        <v>2.9186914795336039</v>
      </c>
      <c r="D133" s="5"/>
      <c r="E133" s="5"/>
      <c r="F133" s="5"/>
      <c r="G133" s="5"/>
      <c r="H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T133" s="1"/>
    </row>
    <row r="134" spans="1:20" x14ac:dyDescent="0.25">
      <c r="A134" s="18"/>
      <c r="B134" s="11">
        <f>SUM(B120:B133)</f>
        <v>138401.47299999997</v>
      </c>
      <c r="C134" s="5"/>
      <c r="D134" s="5"/>
      <c r="E134" s="5"/>
      <c r="F134" s="5"/>
      <c r="G134" s="5"/>
      <c r="H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T134" s="1"/>
    </row>
    <row r="135" spans="1:20" x14ac:dyDescent="0.25">
      <c r="A135" s="18"/>
      <c r="B135" s="11"/>
      <c r="C135" s="5"/>
      <c r="D135" s="5"/>
      <c r="E135" s="5"/>
      <c r="F135" s="5"/>
      <c r="G135" s="5"/>
      <c r="H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T135" s="1"/>
    </row>
    <row r="136" spans="1:20" x14ac:dyDescent="0.25">
      <c r="A136" s="13"/>
      <c r="B136" s="11"/>
      <c r="C136" s="5"/>
      <c r="D136" s="5"/>
      <c r="E136" s="5"/>
      <c r="F136" s="5"/>
      <c r="G136" s="5"/>
      <c r="H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T136" s="1"/>
    </row>
    <row r="137" spans="1:20" x14ac:dyDescent="0.25">
      <c r="C137" s="5"/>
      <c r="D137" s="5"/>
      <c r="E137" s="5"/>
      <c r="F137" s="5"/>
      <c r="G137" s="5"/>
      <c r="H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T137" s="1"/>
    </row>
    <row r="138" spans="1:20" x14ac:dyDescent="0.25">
      <c r="A138" s="13"/>
      <c r="B138" s="11"/>
      <c r="C138" s="5"/>
      <c r="D138" s="5"/>
      <c r="E138" s="5"/>
      <c r="F138" s="5"/>
      <c r="G138" s="5"/>
      <c r="H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T138" s="1"/>
    </row>
    <row r="139" spans="1:20" x14ac:dyDescent="0.25">
      <c r="A139" s="13"/>
      <c r="B139" s="11"/>
      <c r="C139" s="5"/>
      <c r="D139" s="5"/>
      <c r="E139" s="5"/>
      <c r="F139" s="5"/>
      <c r="G139" s="5"/>
      <c r="H139" s="5"/>
      <c r="I139" s="4"/>
      <c r="J139" s="4"/>
      <c r="K139" s="4"/>
      <c r="L139" s="4"/>
      <c r="M139" s="4"/>
      <c r="N139" s="4"/>
      <c r="O139" s="4"/>
      <c r="P139" s="4"/>
      <c r="Q139" s="4"/>
      <c r="R139" s="4"/>
      <c r="T139" s="1"/>
    </row>
    <row r="140" spans="1:20" x14ac:dyDescent="0.25">
      <c r="B140" s="11"/>
      <c r="C140" s="5"/>
      <c r="D140" s="5"/>
      <c r="E140" s="5"/>
      <c r="F140" s="5"/>
      <c r="G140" s="5"/>
      <c r="H140" s="5"/>
      <c r="I140" s="4"/>
      <c r="J140" s="4"/>
      <c r="K140" s="4"/>
      <c r="L140" s="4"/>
      <c r="M140" s="4"/>
      <c r="N140" s="4"/>
      <c r="O140" s="4"/>
      <c r="P140" s="4"/>
      <c r="Q140" s="4"/>
      <c r="R140" s="4"/>
      <c r="T140" s="1"/>
    </row>
    <row r="141" spans="1:20" x14ac:dyDescent="0.25">
      <c r="A141" s="14"/>
      <c r="B141" s="11"/>
      <c r="C141" s="5"/>
      <c r="D141" s="5"/>
      <c r="E141" s="5"/>
      <c r="F141" s="5"/>
      <c r="G141" s="5"/>
      <c r="H141" s="5"/>
      <c r="I141" s="4"/>
      <c r="J141" s="4"/>
      <c r="K141" s="4"/>
      <c r="L141" s="4"/>
      <c r="M141" s="4"/>
      <c r="N141" s="4"/>
      <c r="O141" s="4"/>
      <c r="P141" s="4"/>
      <c r="Q141" s="4"/>
      <c r="R141" s="4"/>
      <c r="T141" s="1"/>
    </row>
    <row r="142" spans="1:20" x14ac:dyDescent="0.25">
      <c r="C142" s="5"/>
      <c r="D142" s="5"/>
      <c r="E142" s="5"/>
      <c r="F142" s="5"/>
      <c r="G142" s="5"/>
      <c r="H142" s="5"/>
      <c r="I142" s="4"/>
      <c r="J142" s="4"/>
      <c r="K142" s="4"/>
      <c r="L142" s="4"/>
      <c r="M142" s="4"/>
      <c r="N142" s="4"/>
      <c r="O142" s="4"/>
      <c r="P142" s="4"/>
      <c r="Q142" s="4"/>
      <c r="R142" s="4"/>
      <c r="T142" s="1"/>
    </row>
    <row r="143" spans="1:20" x14ac:dyDescent="0.25">
      <c r="A143" s="3"/>
      <c r="B143" s="5"/>
      <c r="C143" s="5"/>
      <c r="D143" s="5"/>
      <c r="E143" s="5"/>
      <c r="F143" s="5"/>
      <c r="G143" s="5"/>
      <c r="H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T143" s="1"/>
    </row>
    <row r="144" spans="1:20" x14ac:dyDescent="0.25">
      <c r="A144" s="13"/>
      <c r="B144" s="11"/>
      <c r="C144" s="5"/>
      <c r="D144" s="5"/>
      <c r="E144" s="5"/>
      <c r="F144" s="5"/>
      <c r="G144" s="5"/>
      <c r="H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T144" s="1"/>
    </row>
    <row r="145" spans="1:20" x14ac:dyDescent="0.25">
      <c r="A145" s="3"/>
      <c r="B145" s="5"/>
      <c r="C145" s="5"/>
      <c r="D145" s="5"/>
      <c r="E145" s="5"/>
      <c r="F145" s="5"/>
      <c r="G145" s="5"/>
      <c r="H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T145" s="1"/>
    </row>
    <row r="146" spans="1:20" s="1" customFormat="1" ht="5.25" customHeight="1" x14ac:dyDescent="0.2"/>
    <row r="148" spans="1:20" x14ac:dyDescent="0.25">
      <c r="B148" s="6" t="s">
        <v>1</v>
      </c>
      <c r="G148" s="6" t="s">
        <v>0</v>
      </c>
    </row>
    <row r="149" spans="1:20" x14ac:dyDescent="0.25">
      <c r="A149" s="6" t="s">
        <v>2</v>
      </c>
      <c r="B149" s="7">
        <f>454.967456287237/0.702804</f>
        <v>647.36036830643673</v>
      </c>
      <c r="C149" s="7"/>
      <c r="D149" s="7"/>
      <c r="E149" s="7"/>
      <c r="F149" s="7"/>
      <c r="G149" s="7">
        <f>153/0.702804</f>
        <v>217.69938702682398</v>
      </c>
    </row>
    <row r="150" spans="1:20" hidden="1" outlineLevel="1" x14ac:dyDescent="0.25">
      <c r="A150" s="6" t="s">
        <v>3</v>
      </c>
      <c r="B150" s="7">
        <f>503.202901161494/0.702804</f>
        <v>715.9932230913513</v>
      </c>
      <c r="C150" s="7"/>
      <c r="D150" s="7"/>
      <c r="E150" s="7"/>
      <c r="F150" s="7"/>
      <c r="G150" s="7">
        <f>166/0.702804</f>
        <v>236.19672056505087</v>
      </c>
    </row>
    <row r="151" spans="1:20" hidden="1" outlineLevel="1" x14ac:dyDescent="0.25">
      <c r="A151" s="6" t="s">
        <v>4</v>
      </c>
      <c r="B151" s="7">
        <f>552/0.702804</f>
        <v>785.42523946932579</v>
      </c>
      <c r="C151" s="7"/>
      <c r="D151" s="7"/>
      <c r="E151" s="7"/>
      <c r="F151" s="7"/>
      <c r="G151" s="7">
        <f>220/0.702804</f>
        <v>313.03179833922405</v>
      </c>
    </row>
    <row r="152" spans="1:20" hidden="1" outlineLevel="1" x14ac:dyDescent="0.25">
      <c r="A152" s="6" t="s">
        <v>5</v>
      </c>
      <c r="B152" s="7">
        <f>559.943185020686/0.702804</f>
        <v>796.72737352190086</v>
      </c>
      <c r="C152" s="7"/>
      <c r="D152" s="7"/>
      <c r="E152" s="7"/>
      <c r="F152" s="7"/>
      <c r="G152" s="7">
        <f>240.212927756654/0.702804</f>
        <v>341.79220345452507</v>
      </c>
    </row>
    <row r="153" spans="1:20" collapsed="1" x14ac:dyDescent="0.25">
      <c r="A153" s="6" t="s">
        <v>10</v>
      </c>
      <c r="B153" s="7">
        <v>858</v>
      </c>
      <c r="G153" s="7">
        <v>234</v>
      </c>
    </row>
    <row r="154" spans="1:20" hidden="1" outlineLevel="1" x14ac:dyDescent="0.25">
      <c r="A154" s="12">
        <v>2006</v>
      </c>
      <c r="B154" s="7">
        <v>1126</v>
      </c>
      <c r="G154" s="7">
        <v>274</v>
      </c>
    </row>
    <row r="155" spans="1:20" hidden="1" outlineLevel="1" x14ac:dyDescent="0.25">
      <c r="A155" s="12">
        <v>2007</v>
      </c>
      <c r="B155" s="6">
        <v>1401</v>
      </c>
      <c r="G155" s="6">
        <v>313</v>
      </c>
    </row>
    <row r="156" spans="1:20" hidden="1" outlineLevel="1" x14ac:dyDescent="0.25">
      <c r="A156" s="12">
        <v>2008</v>
      </c>
      <c r="B156" s="6">
        <v>1622</v>
      </c>
      <c r="G156" s="6">
        <v>339</v>
      </c>
    </row>
    <row r="157" spans="1:20" hidden="1" outlineLevel="1" x14ac:dyDescent="0.25">
      <c r="A157" s="12">
        <v>2009</v>
      </c>
      <c r="B157" s="6">
        <v>2176</v>
      </c>
      <c r="G157" s="6">
        <v>571</v>
      </c>
    </row>
    <row r="158" spans="1:20" collapsed="1" x14ac:dyDescent="0.25">
      <c r="A158" s="12">
        <v>2010</v>
      </c>
      <c r="B158" s="6">
        <v>2745</v>
      </c>
      <c r="G158" s="6">
        <v>707</v>
      </c>
    </row>
    <row r="159" spans="1:20" hidden="1" outlineLevel="1" x14ac:dyDescent="0.25">
      <c r="A159" s="12">
        <v>2011</v>
      </c>
      <c r="B159" s="6">
        <v>3045</v>
      </c>
      <c r="G159" s="6">
        <v>747</v>
      </c>
    </row>
    <row r="160" spans="1:20" hidden="1" outlineLevel="1" x14ac:dyDescent="0.25">
      <c r="A160" s="12">
        <v>2012</v>
      </c>
      <c r="B160" s="6">
        <v>3151</v>
      </c>
      <c r="G160" s="6">
        <v>878</v>
      </c>
    </row>
    <row r="161" spans="1:7" hidden="1" outlineLevel="1" x14ac:dyDescent="0.25">
      <c r="A161" s="12">
        <v>2013</v>
      </c>
      <c r="B161" s="6">
        <v>3540</v>
      </c>
      <c r="G161" s="6">
        <v>1029</v>
      </c>
    </row>
    <row r="162" spans="1:7" hidden="1" outlineLevel="1" x14ac:dyDescent="0.25">
      <c r="A162" s="12">
        <v>2014</v>
      </c>
      <c r="B162" s="6">
        <v>3643</v>
      </c>
      <c r="G162" s="6">
        <v>1533</v>
      </c>
    </row>
    <row r="163" spans="1:7" collapsed="1" x14ac:dyDescent="0.25">
      <c r="A163" s="12">
        <v>2015</v>
      </c>
      <c r="B163" s="6">
        <v>3770</v>
      </c>
      <c r="G163" s="6">
        <v>1637</v>
      </c>
    </row>
    <row r="164" spans="1:7" x14ac:dyDescent="0.25">
      <c r="A164" s="12">
        <v>2016</v>
      </c>
      <c r="B164" s="6">
        <v>3709</v>
      </c>
      <c r="G164" s="6">
        <v>1488</v>
      </c>
    </row>
    <row r="165" spans="1:7" x14ac:dyDescent="0.25">
      <c r="A165" s="12">
        <v>2017</v>
      </c>
      <c r="B165" s="6">
        <v>3733</v>
      </c>
      <c r="G165" s="6">
        <v>1829</v>
      </c>
    </row>
    <row r="166" spans="1:7" x14ac:dyDescent="0.25">
      <c r="A166" s="12">
        <v>2018</v>
      </c>
      <c r="B166" s="6">
        <v>3712</v>
      </c>
      <c r="G166" s="6">
        <v>1928</v>
      </c>
    </row>
    <row r="167" spans="1:7" x14ac:dyDescent="0.25">
      <c r="A167" s="12">
        <v>2019</v>
      </c>
      <c r="B167" s="6">
        <v>3708</v>
      </c>
      <c r="G167" s="6">
        <v>2212</v>
      </c>
    </row>
    <row r="168" spans="1:7" x14ac:dyDescent="0.25">
      <c r="A168" s="12">
        <v>2020</v>
      </c>
      <c r="B168" s="6">
        <v>4041</v>
      </c>
      <c r="G168" s="6">
        <v>3105</v>
      </c>
    </row>
    <row r="169" spans="1:7" x14ac:dyDescent="0.25">
      <c r="A169" s="12">
        <v>2021</v>
      </c>
      <c r="B169" s="6">
        <v>6032</v>
      </c>
      <c r="G169" s="6">
        <v>2711</v>
      </c>
    </row>
    <row r="180" s="1" customFormat="1" ht="5.25" customHeight="1" x14ac:dyDescent="0.2"/>
  </sheetData>
  <phoneticPr fontId="3" type="noConversion"/>
  <pageMargins left="0.75" right="0.75" top="1" bottom="1" header="0.5" footer="0.5"/>
  <pageSetup paperSize="9" orientation="portrait" r:id="rId1"/>
  <headerFooter alignWithMargins="0"/>
  <ignoredErrors>
    <ignoredError sqref="C1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investicijas</vt:lpstr>
    </vt:vector>
  </TitlesOfParts>
  <Company>lpd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Sintija Biša</cp:lastModifiedBy>
  <dcterms:created xsi:type="dcterms:W3CDTF">2005-09-23T08:22:05Z</dcterms:created>
  <dcterms:modified xsi:type="dcterms:W3CDTF">2023-01-17T06:25:21Z</dcterms:modified>
</cp:coreProperties>
</file>